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13_ncr:1_{A13D80EF-90DD-4FA6-914E-5E94403D6B96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Erlendir ríkisborgarar 2022" sheetId="2" r:id="rId1"/>
  </sheets>
  <definedNames>
    <definedName name="_xlnm._FilterDatabase" localSheetId="0" hidden="1">'Erlendir ríkisborgarar 2022'!$A$5:$F$61</definedName>
    <definedName name="_xlnm.Print_Titles" localSheetId="0">'Erlendir ríkisborgarar 2022'!$5:$5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2" l="1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1" i="2"/>
  <c r="F60" i="2"/>
  <c r="F59" i="2"/>
  <c r="F58" i="2"/>
  <c r="F56" i="2"/>
  <c r="F55" i="2"/>
  <c r="F54" i="2"/>
  <c r="F53" i="2"/>
  <c r="F52" i="2"/>
  <c r="F51" i="2"/>
  <c r="F50" i="2"/>
  <c r="F49" i="2"/>
  <c r="F48" i="2"/>
  <c r="F47" i="2"/>
  <c r="F46" i="2"/>
  <c r="E45" i="2"/>
  <c r="E39" i="2" s="1"/>
  <c r="D45" i="2"/>
  <c r="D39" i="2" s="1"/>
  <c r="C45" i="2"/>
  <c r="F44" i="2"/>
  <c r="F43" i="2"/>
  <c r="F42" i="2"/>
  <c r="F41" i="2"/>
  <c r="F40" i="2"/>
  <c r="C39" i="2"/>
  <c r="F38" i="2"/>
  <c r="F37" i="2"/>
  <c r="F36" i="2"/>
  <c r="F35" i="2"/>
  <c r="F34" i="2"/>
  <c r="F33" i="2"/>
  <c r="F32" i="2"/>
  <c r="F31" i="2"/>
  <c r="F30" i="2"/>
  <c r="E29" i="2"/>
  <c r="D29" i="2"/>
  <c r="C29" i="2"/>
  <c r="F28" i="2"/>
  <c r="F27" i="2"/>
  <c r="F26" i="2"/>
  <c r="F25" i="2"/>
  <c r="F24" i="2"/>
  <c r="F23" i="2"/>
  <c r="F22" i="2"/>
  <c r="F21" i="2"/>
  <c r="F20" i="2"/>
  <c r="E19" i="2"/>
  <c r="D19" i="2"/>
  <c r="D6" i="2" s="1"/>
  <c r="C19" i="2"/>
  <c r="F18" i="2"/>
  <c r="F17" i="2"/>
  <c r="F16" i="2"/>
  <c r="F15" i="2"/>
  <c r="E14" i="2"/>
  <c r="D14" i="2"/>
  <c r="C14" i="2"/>
  <c r="F13" i="2"/>
  <c r="F12" i="2"/>
  <c r="F11" i="2"/>
  <c r="F10" i="2"/>
  <c r="F9" i="2"/>
  <c r="F8" i="2"/>
  <c r="F7" i="2"/>
  <c r="E6" i="2"/>
  <c r="C6" i="2"/>
  <c r="F45" i="2" l="1"/>
  <c r="F29" i="2"/>
  <c r="F6" i="2"/>
  <c r="F39" i="2"/>
  <c r="F19" i="2"/>
  <c r="F14" i="2"/>
  <c r="E57" i="2" l="1"/>
  <c r="E62" i="2" l="1"/>
  <c r="E79" i="2" l="1"/>
  <c r="C62" i="2"/>
  <c r="C57" i="2"/>
  <c r="C79" i="2"/>
  <c r="F79" i="2"/>
  <c r="F57" i="2"/>
  <c r="F62" i="2"/>
  <c r="D57" i="2"/>
  <c r="D62" i="2"/>
  <c r="D79" i="2"/>
</calcChain>
</file>

<file path=xl/sharedStrings.xml><?xml version="1.0" encoding="utf-8"?>
<sst xmlns="http://schemas.openxmlformats.org/spreadsheetml/2006/main" count="83" uniqueCount="83">
  <si>
    <t>Sveitarfélagsnúmer</t>
  </si>
  <si>
    <t>Sveitarfélag</t>
  </si>
  <si>
    <t>Erlendir ríkisborgarar Hlutfall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</si>
  <si>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</si>
  <si>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</si>
  <si>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</si>
  <si>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</si>
  <si>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</si>
  <si>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</si>
  <si>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</si>
  <si>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</si>
  <si>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</si>
  <si>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</si>
  <si>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</si>
  <si>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</si>
  <si>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</si>
  <si>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</si>
  <si>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</si>
  <si>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</si>
  <si>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</si>
  <si>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</si>
  <si>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</si>
  <si>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</si>
  <si>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</si>
  <si>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</si>
  <si>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</si>
  <si>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</si>
  <si>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</si>
  <si>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</si>
  <si>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</si>
  <si>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</si>
  <si>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</si>
  <si>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</si>
  <si>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</si>
  <si>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</si>
  <si>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</si>
  <si>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</si>
  <si>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</si>
  <si>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</si>
  <si>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</si>
  <si>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</si>
  <si>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</si>
  <si>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</si>
  <si>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</si>
  <si>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</si>
  <si>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</si>
  <si>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</si>
  <si>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</si>
  <si>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</si>
  <si>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</si>
  <si>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</si>
  <si>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</si>
  <si>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</si>
  <si>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</si>
  <si>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</si>
  <si>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</si>
  <si>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</si>
  <si>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</si>
  <si>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</si>
  <si>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</si>
  <si>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</si>
  <si>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</si>
  <si>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</si>
  <si>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</si>
  <si>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</si>
  <si>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</si>
  <si>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</si>
  <si>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</si>
  <si>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</si>
  <si>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</si>
  <si>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</si>
  <si>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</si>
  <si>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</si>
  <si>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</si>
  <si>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</si>
  <si>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</si>
  <si>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</si>
  <si>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einstaklinga.</t>
  </si>
  <si>
    <t>Heildarfjöldi
21. ágúst 2023</t>
  </si>
  <si>
    <t>Íslenskir ríkisborgarar
21. ágúst 2023</t>
  </si>
  <si>
    <t>Erlendir ríkisborgarar
21. ágúst 2023</t>
  </si>
  <si>
    <t>Erlendir ríkisbogarar eftir sveitarfélögum og landshlutum 21. ágúst 2023</t>
  </si>
  <si>
    <t>Þjóðskrá - 21. ágúst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</si>
</sst>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left" vertical="top"/>
    </xf>
    <xf numFmtId="49" fontId="4" fillId="3" borderId="1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3" borderId="0" xfId="0" applyFont="1" applyFill="1" applyAlignment="1">
      <alignment horizontal="righ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3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122191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17DBA2-D50E-4A9A-942D-6C1CD21B2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272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F4E9A-8D60-4FDB-9075-663F59E86EFB}" name="Table234" displayName="Table234" ref="A5:F79" tableBorderDxfId="32">
  <tableColumns count="6">
    <tableColumn id="1" xr3:uid="{63039D2E-98BA-486C-B1DA-06A4C591FC8B}" name="Sveitarfélagsnúmer" totalsRowLabel="Total"/>
    <tableColumn id="2" xr3:uid="{61C4D1CB-4C32-4EAF-9CCD-70E5D06DD8B7}" name="Sveitarfélag"/>
    <tableColumn id="5" xr3:uid="{29F6F10B-BDFC-4D5A-9161-85002239B1C0}" name="Heildarfjöldi_x000a_21. ágúst 2023"/>
    <tableColumn id="6" xr3:uid="{BC42DB2E-C837-4D2E-BDAD-A0417B770127}" name="Íslenskir ríkisborgarar_x000a_21. ágúst 2023" dataDxfId="31"/>
    <tableColumn id="9" xr3:uid="{EDB3B2AD-725D-40F3-B19B-84956B7A5B42}" name="Erlendir ríkisborgarar_x000a_21. ágúst 2023" dataDxfId="30"/>
    <tableColumn id="8" xr3:uid="{595C6ABD-FB22-46AB-8751-FDDBECA3D8C2}" name="Erlendir ríkisborgarar Hlutfall %" totalsRowFunction="sum" totalsRowDxfId="29">
      <calculatedColumnFormula>D6/C6-1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67F7-F2FC-4BC2-A3BF-E87A839BCA71}">
  <sheetPr>
    <pageSetUpPr fitToPage="1"/>
  </sheetPr>
  <dimension ref="A1:H113"/>
  <sheetViews>
    <sheetView tabSelected="1" zoomScale="70" zoomScaleNormal="70" workbookViewId="0">
      <pane ySplit="5" topLeftCell="A6" activePane="bottomLeft" state="frozen"/>
      <selection pane="bottomLeft" activeCell="L14" sqref="L14"/>
    </sheetView>
  </sheetViews>
  <sheetFormatPr defaultColWidth="9.140625" defaultRowHeight="15" x14ac:dyDescent="0.25"/>
  <cols>
    <col min="1" max="1" width="31.7109375" style="2" customWidth="1"/>
    <col min="2" max="2" width="45.140625" style="2" bestFit="1" customWidth="1"/>
    <col min="3" max="5" width="18.85546875" style="27" customWidth="1"/>
    <col min="6" max="6" width="15.7109375" style="27" customWidth="1"/>
    <col min="7" max="7" width="9.140625" style="2"/>
    <col min="9" max="16384" width="9.140625" style="2"/>
  </cols>
  <sheetData>
    <row r="1" spans="1:6" x14ac:dyDescent="0.25">
      <c r="A1" s="1"/>
      <c r="C1" s="3"/>
      <c r="D1" s="3"/>
      <c r="E1" s="3"/>
      <c r="F1" s="3"/>
    </row>
    <row r="2" spans="1:6" ht="18" x14ac:dyDescent="0.25">
      <c r="B2" s="4" t="s">
        <v>81</v>
      </c>
      <c r="C2" s="3"/>
      <c r="D2" s="3"/>
      <c r="E2" s="3"/>
      <c r="F2" s="3"/>
    </row>
    <row r="3" spans="1:6" x14ac:dyDescent="0.25">
      <c r="A3" s="1"/>
      <c r="B3" s="5" t="s">
        <v>82</v>
      </c>
      <c r="C3" s="3"/>
      <c r="D3" s="3"/>
      <c r="E3" s="3"/>
      <c r="F3" s="3"/>
    </row>
    <row r="4" spans="1:6" x14ac:dyDescent="0.25">
      <c r="A4" s="1"/>
      <c r="B4" s="1"/>
      <c r="C4" s="3"/>
      <c r="D4" s="3"/>
      <c r="E4" s="3"/>
      <c r="F4" s="3"/>
    </row>
    <row r="5" spans="1:6" ht="47.25" x14ac:dyDescent="0.25">
      <c r="A5" s="6" t="s">
        <v>0</v>
      </c>
      <c r="B5" s="6" t="s">
        <v>1</v>
      </c>
      <c r="C5" s="7" t="s">
        <v>78</v>
      </c>
      <c r="D5" s="7" t="s">
        <v>79</v>
      </c>
      <c r="E5" s="7" t="s">
        <v>80</v>
      </c>
      <c r="F5" s="28" t="s">
        <v>2</v>
      </c>
    </row>
    <row r="6" spans="1:6" ht="22.5" customHeight="1" x14ac:dyDescent="0.25">
      <c r="A6" s="8" t="s">
        <v>3</v>
      </c>
      <c r="B6" s="9"/>
      <c r="C6" s="10">
        <f>C7+C8+C9+C10+C11+C12+C13</f>
        <v>251706</v>
      </c>
      <c r="D6" s="10">
        <f>D7+D8+D9+D10+D11+D12+D13</f>
        <v>207414</v>
      </c>
      <c r="E6" s="10">
        <f>E7+E8+E9+E10+E11+E12+E13</f>
        <v>44292</v>
      </c>
      <c r="F6" s="11">
        <f>Table234[[#This Row],[Erlendir ríkisborgarar
21. ágúst 2023]]/Table234[[#This Row],[Heildarfjöldi
21. ágúst 2023]]</f>
        <v>0.1759671998283712</v>
      </c>
    </row>
    <row r="7" spans="1:6" ht="15.75" x14ac:dyDescent="0.25">
      <c r="A7" s="12" t="s">
        <v>4</v>
      </c>
      <c r="B7" s="13" t="s">
        <v>5</v>
      </c>
      <c r="C7" s="14">
        <v>142367</v>
      </c>
      <c r="D7" s="14">
        <v>111670</v>
      </c>
      <c r="E7" s="14">
        <v>30697</v>
      </c>
      <c r="F7" s="11">
        <f>Table234[[#This Row],[Erlendir ríkisborgarar
21. ágúst 2023]]/Table234[[#This Row],[Heildarfjöldi
21. ágúst 2023]]</f>
        <v>0.21561878806184018</v>
      </c>
    </row>
    <row r="8" spans="1:6" ht="15.75" x14ac:dyDescent="0.25">
      <c r="A8" s="15">
        <v>1000</v>
      </c>
      <c r="B8" s="13" t="s">
        <v>6</v>
      </c>
      <c r="C8" s="14">
        <v>40363</v>
      </c>
      <c r="D8" s="14">
        <v>34831</v>
      </c>
      <c r="E8" s="14">
        <v>5532</v>
      </c>
      <c r="F8" s="11">
        <f>Table234[[#This Row],[Erlendir ríkisborgarar
21. ágúst 2023]]/Table234[[#This Row],[Heildarfjöldi
21. ágúst 2023]]</f>
        <v>0.13705621485023411</v>
      </c>
    </row>
    <row r="9" spans="1:6" ht="15.75" x14ac:dyDescent="0.25">
      <c r="A9" s="29">
        <v>1100</v>
      </c>
      <c r="B9" s="30" t="s">
        <v>7</v>
      </c>
      <c r="C9" s="31">
        <v>4701</v>
      </c>
      <c r="D9" s="31">
        <v>4221</v>
      </c>
      <c r="E9" s="31">
        <v>480</v>
      </c>
      <c r="F9" s="11">
        <f>Table234[[#This Row],[Erlendir ríkisborgarar
21. ágúst 2023]]/Table234[[#This Row],[Heildarfjöldi
21. ágúst 2023]]</f>
        <v>0.1021059349074665</v>
      </c>
    </row>
    <row r="10" spans="1:6" ht="15.75" x14ac:dyDescent="0.25">
      <c r="A10" s="15">
        <v>1300</v>
      </c>
      <c r="B10" s="13" t="s">
        <v>8</v>
      </c>
      <c r="C10" s="14">
        <v>19214</v>
      </c>
      <c r="D10" s="14">
        <v>17936</v>
      </c>
      <c r="E10" s="14">
        <v>1278</v>
      </c>
      <c r="F10" s="11">
        <f>Table234[[#This Row],[Erlendir ríkisborgarar
21. ágúst 2023]]/Table234[[#This Row],[Heildarfjöldi
21. ágúst 2023]]</f>
        <v>6.6514000208181531E-2</v>
      </c>
    </row>
    <row r="11" spans="1:6" ht="15.75" x14ac:dyDescent="0.25">
      <c r="A11" s="15">
        <v>1400</v>
      </c>
      <c r="B11" s="13" t="s">
        <v>9</v>
      </c>
      <c r="C11" s="14">
        <v>31115</v>
      </c>
      <c r="D11" s="14">
        <v>26402</v>
      </c>
      <c r="E11" s="14">
        <v>4713</v>
      </c>
      <c r="F11" s="11">
        <f>Table234[[#This Row],[Erlendir ríkisborgarar
21. ágúst 2023]]/Table234[[#This Row],[Heildarfjöldi
21. ágúst 2023]]</f>
        <v>0.15147035192029568</v>
      </c>
    </row>
    <row r="12" spans="1:6" ht="15.75" x14ac:dyDescent="0.25">
      <c r="A12" s="15">
        <v>1604</v>
      </c>
      <c r="B12" s="13" t="s">
        <v>10</v>
      </c>
      <c r="C12" s="14">
        <v>13671</v>
      </c>
      <c r="D12" s="14">
        <v>12094</v>
      </c>
      <c r="E12" s="14">
        <v>1577</v>
      </c>
      <c r="F12" s="11">
        <f>Table234[[#This Row],[Erlendir ríkisborgarar
21. ágúst 2023]]/Table234[[#This Row],[Heildarfjöldi
21. ágúst 2023]]</f>
        <v>0.11535366834906005</v>
      </c>
    </row>
    <row r="13" spans="1:6" ht="15.75" x14ac:dyDescent="0.25">
      <c r="A13" s="15">
        <v>1606</v>
      </c>
      <c r="B13" s="13" t="s">
        <v>11</v>
      </c>
      <c r="C13" s="14">
        <v>275</v>
      </c>
      <c r="D13" s="14">
        <v>260</v>
      </c>
      <c r="E13" s="14">
        <v>15</v>
      </c>
      <c r="F13" s="11">
        <f>Table234[[#This Row],[Erlendir ríkisborgarar
21. ágúst 2023]]/Table234[[#This Row],[Heildarfjöldi
21. ágúst 2023]]</f>
        <v>5.4545454545454543E-2</v>
      </c>
    </row>
    <row r="14" spans="1:6" ht="18.75" customHeight="1" x14ac:dyDescent="0.25">
      <c r="A14" s="16" t="s">
        <v>12</v>
      </c>
      <c r="B14" s="17"/>
      <c r="C14" s="18">
        <f>C15+C16+C17+C18</f>
        <v>32447</v>
      </c>
      <c r="D14" s="18">
        <f>D15+D16+D17+D18</f>
        <v>22913</v>
      </c>
      <c r="E14" s="18">
        <f>E15+E16+E17+E18</f>
        <v>9534</v>
      </c>
      <c r="F14" s="11">
        <f>Table234[[#This Row],[Erlendir ríkisborgarar
21. ágúst 2023]]/Table234[[#This Row],[Heildarfjöldi
21. ágúst 2023]]</f>
        <v>0.29383302000184919</v>
      </c>
    </row>
    <row r="15" spans="1:6" ht="15.75" x14ac:dyDescent="0.25">
      <c r="A15" s="15">
        <v>2000</v>
      </c>
      <c r="B15" s="13" t="s">
        <v>13</v>
      </c>
      <c r="C15" s="14">
        <v>23189</v>
      </c>
      <c r="D15" s="14">
        <v>15634</v>
      </c>
      <c r="E15" s="14">
        <v>7555</v>
      </c>
      <c r="F15" s="11">
        <f>Table234[[#This Row],[Erlendir ríkisborgarar
21. ágúst 2023]]/Table234[[#This Row],[Heildarfjöldi
21. ágúst 2023]]</f>
        <v>0.32580102634869984</v>
      </c>
    </row>
    <row r="16" spans="1:6" ht="15.75" x14ac:dyDescent="0.25">
      <c r="A16" s="15">
        <v>2300</v>
      </c>
      <c r="B16" s="13" t="s">
        <v>14</v>
      </c>
      <c r="C16" s="14">
        <v>3733</v>
      </c>
      <c r="D16" s="14">
        <v>2970</v>
      </c>
      <c r="E16" s="14">
        <v>763</v>
      </c>
      <c r="F16" s="11">
        <f>Table234[[#This Row],[Erlendir ríkisborgarar
21. ágúst 2023]]/Table234[[#This Row],[Heildarfjöldi
21. ágúst 2023]]</f>
        <v>0.20439324939726761</v>
      </c>
    </row>
    <row r="17" spans="1:6" ht="15.75" x14ac:dyDescent="0.25">
      <c r="A17" s="15">
        <v>2506</v>
      </c>
      <c r="B17" s="13" t="s">
        <v>15</v>
      </c>
      <c r="C17" s="14">
        <v>1531</v>
      </c>
      <c r="D17" s="14">
        <v>1183</v>
      </c>
      <c r="E17" s="14">
        <v>348</v>
      </c>
      <c r="F17" s="11">
        <f>Table234[[#This Row],[Erlendir ríkisborgarar
21. ágúst 2023]]/Table234[[#This Row],[Heildarfjöldi
21. ágúst 2023]]</f>
        <v>0.22730241672109733</v>
      </c>
    </row>
    <row r="18" spans="1:6" ht="15.75" x14ac:dyDescent="0.25">
      <c r="A18" s="15">
        <v>2510</v>
      </c>
      <c r="B18" s="13" t="s">
        <v>16</v>
      </c>
      <c r="C18" s="14">
        <v>3994</v>
      </c>
      <c r="D18" s="14">
        <v>3126</v>
      </c>
      <c r="E18" s="14">
        <v>868</v>
      </c>
      <c r="F18" s="11">
        <f>Table234[[#This Row],[Erlendir ríkisborgarar
21. ágúst 2023]]/Table234[[#This Row],[Heildarfjöldi
21. ágúst 2023]]</f>
        <v>0.21732598898347522</v>
      </c>
    </row>
    <row r="19" spans="1:6" ht="19.5" customHeight="1" x14ac:dyDescent="0.25">
      <c r="A19" s="16" t="s">
        <v>17</v>
      </c>
      <c r="B19" s="17"/>
      <c r="C19" s="18">
        <f>SUM(C20:C28)</f>
        <v>17944</v>
      </c>
      <c r="D19" s="18">
        <f>SUM(D20:D28)</f>
        <v>14918</v>
      </c>
      <c r="E19" s="18">
        <f>SUM(E20:E28)</f>
        <v>3026</v>
      </c>
      <c r="F19" s="11">
        <f>Table234[[#This Row],[Erlendir ríkisborgarar
21. ágúst 2023]]/Table234[[#This Row],[Heildarfjöldi
21. ágúst 2023]]</f>
        <v>0.16863575568435132</v>
      </c>
    </row>
    <row r="20" spans="1:6" ht="15.75" x14ac:dyDescent="0.25">
      <c r="A20" s="15">
        <v>3000</v>
      </c>
      <c r="B20" s="13" t="s">
        <v>18</v>
      </c>
      <c r="C20" s="14">
        <v>8160</v>
      </c>
      <c r="D20" s="14">
        <v>7268</v>
      </c>
      <c r="E20" s="14">
        <v>892</v>
      </c>
      <c r="F20" s="11">
        <f>Table234[[#This Row],[Erlendir ríkisborgarar
21. ágúst 2023]]/Table234[[#This Row],[Heildarfjöldi
21. ágúst 2023]]</f>
        <v>0.10931372549019608</v>
      </c>
    </row>
    <row r="21" spans="1:6" ht="15.75" x14ac:dyDescent="0.25">
      <c r="A21" s="15">
        <v>3506</v>
      </c>
      <c r="B21" s="13" t="s">
        <v>19</v>
      </c>
      <c r="C21" s="14">
        <v>65</v>
      </c>
      <c r="D21" s="14">
        <v>55</v>
      </c>
      <c r="E21" s="14">
        <v>10</v>
      </c>
      <c r="F21" s="11">
        <f>Table234[[#This Row],[Erlendir ríkisborgarar
21. ágúst 2023]]/Table234[[#This Row],[Heildarfjöldi
21. ágúst 2023]]</f>
        <v>0.15384615384615385</v>
      </c>
    </row>
    <row r="22" spans="1:6" ht="15.75" x14ac:dyDescent="0.25">
      <c r="A22" s="15">
        <v>3511</v>
      </c>
      <c r="B22" s="13" t="s">
        <v>20</v>
      </c>
      <c r="C22" s="14">
        <v>753</v>
      </c>
      <c r="D22" s="14">
        <v>659</v>
      </c>
      <c r="E22" s="14">
        <v>94</v>
      </c>
      <c r="F22" s="11">
        <f>Table234[[#This Row],[Erlendir ríkisborgarar
21. ágúst 2023]]/Table234[[#This Row],[Heildarfjöldi
21. ágúst 2023]]</f>
        <v>0.1248339973439575</v>
      </c>
    </row>
    <row r="23" spans="1:6" ht="15.75" x14ac:dyDescent="0.25">
      <c r="A23" s="15">
        <v>3609</v>
      </c>
      <c r="B23" s="13" t="s">
        <v>21</v>
      </c>
      <c r="C23" s="14">
        <v>4277</v>
      </c>
      <c r="D23" s="14">
        <v>3234</v>
      </c>
      <c r="E23" s="14">
        <v>1043</v>
      </c>
      <c r="F23" s="11">
        <f>Table234[[#This Row],[Erlendir ríkisborgarar
21. ágúst 2023]]/Table234[[#This Row],[Heildarfjöldi
21. ágúst 2023]]</f>
        <v>0.24386252045826515</v>
      </c>
    </row>
    <row r="24" spans="1:6" ht="15.75" x14ac:dyDescent="0.25">
      <c r="A24" s="15">
        <v>3709</v>
      </c>
      <c r="B24" s="13" t="s">
        <v>22</v>
      </c>
      <c r="C24" s="14">
        <v>868</v>
      </c>
      <c r="D24" s="14">
        <v>646</v>
      </c>
      <c r="E24" s="14">
        <v>222</v>
      </c>
      <c r="F24" s="11">
        <f>Table234[[#This Row],[Erlendir ríkisborgarar
21. ágúst 2023]]/Table234[[#This Row],[Heildarfjöldi
21. ágúst 2023]]</f>
        <v>0.25576036866359447</v>
      </c>
    </row>
    <row r="25" spans="1:6" ht="15.75" x14ac:dyDescent="0.25">
      <c r="A25" s="15">
        <v>3713</v>
      </c>
      <c r="B25" s="13" t="s">
        <v>23</v>
      </c>
      <c r="C25" s="14">
        <v>129</v>
      </c>
      <c r="D25" s="14">
        <v>97</v>
      </c>
      <c r="E25" s="14">
        <v>32</v>
      </c>
      <c r="F25" s="11">
        <f>Table234[[#This Row],[Erlendir ríkisborgarar
21. ágúst 2023]]/Table234[[#This Row],[Heildarfjöldi
21. ágúst 2023]]</f>
        <v>0.24806201550387597</v>
      </c>
    </row>
    <row r="26" spans="1:6" ht="15.75" x14ac:dyDescent="0.25">
      <c r="A26" s="29">
        <v>3714</v>
      </c>
      <c r="B26" s="30" t="s">
        <v>24</v>
      </c>
      <c r="C26" s="31">
        <v>1703</v>
      </c>
      <c r="D26" s="31">
        <v>1275</v>
      </c>
      <c r="E26" s="31">
        <v>428</v>
      </c>
      <c r="F26" s="11">
        <f>Table234[[#This Row],[Erlendir ríkisborgarar
21. ágúst 2023]]/Table234[[#This Row],[Heildarfjöldi
21. ágúst 2023]]</f>
        <v>0.25132119788608337</v>
      </c>
    </row>
    <row r="27" spans="1:6" ht="15.75" x14ac:dyDescent="0.25">
      <c r="A27" s="15">
        <v>3716</v>
      </c>
      <c r="B27" s="13" t="s">
        <v>25</v>
      </c>
      <c r="C27" s="14">
        <v>1330</v>
      </c>
      <c r="D27" s="14">
        <v>1075</v>
      </c>
      <c r="E27" s="14">
        <v>255</v>
      </c>
      <c r="F27" s="11">
        <f>Table234[[#This Row],[Erlendir ríkisborgarar
21. ágúst 2023]]/Table234[[#This Row],[Heildarfjöldi
21. ágúst 2023]]</f>
        <v>0.19172932330827067</v>
      </c>
    </row>
    <row r="28" spans="1:6" ht="15.75" x14ac:dyDescent="0.25">
      <c r="A28" s="15">
        <v>3811</v>
      </c>
      <c r="B28" s="13" t="s">
        <v>26</v>
      </c>
      <c r="C28" s="14">
        <v>659</v>
      </c>
      <c r="D28" s="14">
        <v>609</v>
      </c>
      <c r="E28" s="14">
        <v>50</v>
      </c>
      <c r="F28" s="11">
        <f>Table234[[#This Row],[Erlendir ríkisborgarar
21. ágúst 2023]]/Table234[[#This Row],[Heildarfjöldi
21. ágúst 2023]]</f>
        <v>7.5872534142640363E-2</v>
      </c>
    </row>
    <row r="29" spans="1:6" ht="21" customHeight="1" x14ac:dyDescent="0.25">
      <c r="A29" s="16" t="s">
        <v>27</v>
      </c>
      <c r="B29" s="19"/>
      <c r="C29" s="18">
        <f>C30+C31+C32+C33+C34+C35+C36+C37+C38</f>
        <v>7455</v>
      </c>
      <c r="D29" s="18">
        <f>D30+D31+D32+D33+D34+D35+D36+D37+D38</f>
        <v>5832</v>
      </c>
      <c r="E29" s="18">
        <f>E30+E31+E32+E33+E34+E35+E36+E37+E38</f>
        <v>1623</v>
      </c>
      <c r="F29" s="11">
        <f>Table234[[#This Row],[Erlendir ríkisborgarar
21. ágúst 2023]]/Table234[[#This Row],[Heildarfjöldi
21. ágúst 2023]]</f>
        <v>0.21770623742454728</v>
      </c>
    </row>
    <row r="30" spans="1:6" ht="15.75" x14ac:dyDescent="0.25">
      <c r="A30" s="15">
        <v>4100</v>
      </c>
      <c r="B30" s="13" t="s">
        <v>28</v>
      </c>
      <c r="C30" s="14">
        <v>1010</v>
      </c>
      <c r="D30" s="14">
        <v>779</v>
      </c>
      <c r="E30" s="14">
        <v>231</v>
      </c>
      <c r="F30" s="11">
        <f>Table234[[#This Row],[Erlendir ríkisborgarar
21. ágúst 2023]]/Table234[[#This Row],[Heildarfjöldi
21. ágúst 2023]]</f>
        <v>0.22871287128712872</v>
      </c>
    </row>
    <row r="31" spans="1:6" ht="15.75" x14ac:dyDescent="0.25">
      <c r="A31" s="15">
        <v>4200</v>
      </c>
      <c r="B31" s="13" t="s">
        <v>29</v>
      </c>
      <c r="C31" s="14">
        <v>3900</v>
      </c>
      <c r="D31" s="14">
        <v>3097</v>
      </c>
      <c r="E31" s="14">
        <v>803</v>
      </c>
      <c r="F31" s="11">
        <f>Table234[[#This Row],[Erlendir ríkisborgarar
21. ágúst 2023]]/Table234[[#This Row],[Heildarfjöldi
21. ágúst 2023]]</f>
        <v>0.20589743589743589</v>
      </c>
    </row>
    <row r="32" spans="1:6" ht="15.75" x14ac:dyDescent="0.25">
      <c r="A32" s="15">
        <v>4502</v>
      </c>
      <c r="B32" s="13" t="s">
        <v>30</v>
      </c>
      <c r="C32" s="14">
        <v>246</v>
      </c>
      <c r="D32" s="14">
        <v>239</v>
      </c>
      <c r="E32" s="14">
        <v>7</v>
      </c>
      <c r="F32" s="11">
        <f>Table234[[#This Row],[Erlendir ríkisborgarar
21. ágúst 2023]]/Table234[[#This Row],[Heildarfjöldi
21. ágúst 2023]]</f>
        <v>2.8455284552845527E-2</v>
      </c>
    </row>
    <row r="33" spans="1:6" ht="15.75" x14ac:dyDescent="0.25">
      <c r="A33" s="15">
        <v>4604</v>
      </c>
      <c r="B33" s="13" t="s">
        <v>31</v>
      </c>
      <c r="C33" s="14">
        <v>264</v>
      </c>
      <c r="D33" s="14">
        <v>197</v>
      </c>
      <c r="E33" s="14">
        <v>67</v>
      </c>
      <c r="F33" s="11">
        <f>Table234[[#This Row],[Erlendir ríkisborgarar
21. ágúst 2023]]/Table234[[#This Row],[Heildarfjöldi
21. ágúst 2023]]</f>
        <v>0.25378787878787878</v>
      </c>
    </row>
    <row r="34" spans="1:6" ht="15.75" x14ac:dyDescent="0.25">
      <c r="A34" s="15">
        <v>4607</v>
      </c>
      <c r="B34" s="13" t="s">
        <v>32</v>
      </c>
      <c r="C34" s="14">
        <v>1200</v>
      </c>
      <c r="D34" s="14">
        <v>814</v>
      </c>
      <c r="E34" s="14">
        <v>386</v>
      </c>
      <c r="F34" s="11">
        <f>Table234[[#This Row],[Erlendir ríkisborgarar
21. ágúst 2023]]/Table234[[#This Row],[Heildarfjöldi
21. ágúst 2023]]</f>
        <v>0.32166666666666666</v>
      </c>
    </row>
    <row r="35" spans="1:6" ht="15.75" x14ac:dyDescent="0.25">
      <c r="A35" s="15">
        <v>4803</v>
      </c>
      <c r="B35" s="13" t="s">
        <v>33</v>
      </c>
      <c r="C35" s="14">
        <v>231</v>
      </c>
      <c r="D35" s="14">
        <v>157</v>
      </c>
      <c r="E35" s="14">
        <v>74</v>
      </c>
      <c r="F35" s="11">
        <f>Table234[[#This Row],[Erlendir ríkisborgarar
21. ágúst 2023]]/Table234[[#This Row],[Heildarfjöldi
21. ágúst 2023]]</f>
        <v>0.32034632034632032</v>
      </c>
    </row>
    <row r="36" spans="1:6" ht="15.75" x14ac:dyDescent="0.25">
      <c r="A36" s="15">
        <v>4901</v>
      </c>
      <c r="B36" s="13" t="s">
        <v>34</v>
      </c>
      <c r="C36" s="14">
        <v>52</v>
      </c>
      <c r="D36" s="14">
        <v>50</v>
      </c>
      <c r="E36" s="14">
        <v>2</v>
      </c>
      <c r="F36" s="11">
        <f>Table234[[#This Row],[Erlendir ríkisborgarar
21. ágúst 2023]]/Table234[[#This Row],[Heildarfjöldi
21. ágúst 2023]]</f>
        <v>3.8461538461538464E-2</v>
      </c>
    </row>
    <row r="37" spans="1:6" ht="15.75" x14ac:dyDescent="0.25">
      <c r="A37" s="15">
        <v>4902</v>
      </c>
      <c r="B37" s="13" t="s">
        <v>35</v>
      </c>
      <c r="C37" s="14">
        <v>111</v>
      </c>
      <c r="D37" s="14">
        <v>95</v>
      </c>
      <c r="E37" s="14">
        <v>16</v>
      </c>
      <c r="F37" s="11">
        <f>Table234[[#This Row],[Erlendir ríkisborgarar
21. ágúst 2023]]/Table234[[#This Row],[Heildarfjöldi
21. ágúst 2023]]</f>
        <v>0.14414414414414414</v>
      </c>
    </row>
    <row r="38" spans="1:6" ht="15.75" x14ac:dyDescent="0.25">
      <c r="A38" s="15">
        <v>4911</v>
      </c>
      <c r="B38" s="13" t="s">
        <v>36</v>
      </c>
      <c r="C38" s="14">
        <v>441</v>
      </c>
      <c r="D38" s="14">
        <v>404</v>
      </c>
      <c r="E38" s="14">
        <v>37</v>
      </c>
      <c r="F38" s="11">
        <f>Table234[[#This Row],[Erlendir ríkisborgarar
21. ágúst 2023]]/Table234[[#This Row],[Heildarfjöldi
21. ágúst 2023]]</f>
        <v>8.390022675736962E-2</v>
      </c>
    </row>
    <row r="39" spans="1:6" ht="21.75" customHeight="1" x14ac:dyDescent="0.25">
      <c r="A39" s="16" t="s">
        <v>37</v>
      </c>
      <c r="B39" s="19"/>
      <c r="C39" s="18">
        <f>C40+C43+C41+C42+C44</f>
        <v>7510</v>
      </c>
      <c r="D39" s="18">
        <f>D40+D43+D41+D42+D44</f>
        <v>6637</v>
      </c>
      <c r="E39" s="18">
        <f>E40+E43+E41+E42+E44</f>
        <v>873</v>
      </c>
      <c r="F39" s="11">
        <f>Table234[[#This Row],[Erlendir ríkisborgarar
21. ágúst 2023]]/Table234[[#This Row],[Heildarfjöldi
21. ágúst 2023]]</f>
        <v>0.11624500665778961</v>
      </c>
    </row>
    <row r="40" spans="1:6" ht="15.75" x14ac:dyDescent="0.25">
      <c r="A40" s="15">
        <v>5508</v>
      </c>
      <c r="B40" s="13" t="s">
        <v>38</v>
      </c>
      <c r="C40" s="14">
        <v>1260</v>
      </c>
      <c r="D40" s="14">
        <v>1073</v>
      </c>
      <c r="E40" s="14">
        <v>187</v>
      </c>
      <c r="F40" s="11">
        <f>Table234[[#This Row],[Erlendir ríkisborgarar
21. ágúst 2023]]/Table234[[#This Row],[Heildarfjöldi
21. ágúst 2023]]</f>
        <v>0.14841269841269841</v>
      </c>
    </row>
    <row r="41" spans="1:6" ht="15.75" x14ac:dyDescent="0.25">
      <c r="A41" s="15">
        <v>5609</v>
      </c>
      <c r="B41" s="13" t="s">
        <v>39</v>
      </c>
      <c r="C41" s="14">
        <v>467</v>
      </c>
      <c r="D41" s="14">
        <v>434</v>
      </c>
      <c r="E41" s="14">
        <v>33</v>
      </c>
      <c r="F41" s="11">
        <f>Table234[[#This Row],[Erlendir ríkisborgarar
21. ágúst 2023]]/Table234[[#This Row],[Heildarfjöldi
21. ágúst 2023]]</f>
        <v>7.0663811563169171E-2</v>
      </c>
    </row>
    <row r="42" spans="1:6" ht="15.75" x14ac:dyDescent="0.25">
      <c r="A42" s="15">
        <v>5611</v>
      </c>
      <c r="B42" s="13" t="s">
        <v>40</v>
      </c>
      <c r="C42" s="14">
        <v>87</v>
      </c>
      <c r="D42" s="14">
        <v>83</v>
      </c>
      <c r="E42" s="14">
        <v>4</v>
      </c>
      <c r="F42" s="11">
        <f>Table234[[#This Row],[Erlendir ríkisborgarar
21. ágúst 2023]]/Table234[[#This Row],[Heildarfjöldi
21. ágúst 2023]]</f>
        <v>4.5977011494252873E-2</v>
      </c>
    </row>
    <row r="43" spans="1:6" ht="15.75" x14ac:dyDescent="0.25">
      <c r="A43" s="15">
        <v>5613</v>
      </c>
      <c r="B43" s="13" t="s">
        <v>41</v>
      </c>
      <c r="C43" s="14">
        <v>1307</v>
      </c>
      <c r="D43" s="14">
        <v>1096</v>
      </c>
      <c r="E43" s="14">
        <v>211</v>
      </c>
      <c r="F43" s="11">
        <f>Table234[[#This Row],[Erlendir ríkisborgarar
21. ágúst 2023]]/Table234[[#This Row],[Heildarfjöldi
21. ágúst 2023]]</f>
        <v>0.16143840856924255</v>
      </c>
    </row>
    <row r="44" spans="1:6" ht="15.75" x14ac:dyDescent="0.25">
      <c r="A44" s="15">
        <v>5716</v>
      </c>
      <c r="B44" s="13" t="s">
        <v>42</v>
      </c>
      <c r="C44" s="14">
        <v>4389</v>
      </c>
      <c r="D44" s="14">
        <v>3951</v>
      </c>
      <c r="E44" s="14">
        <v>438</v>
      </c>
      <c r="F44" s="11">
        <f>Table234[[#This Row],[Erlendir ríkisborgarar
21. ágúst 2023]]/Table234[[#This Row],[Heildarfjöldi
21. ágúst 2023]]</f>
        <v>9.9794941900205061E-2</v>
      </c>
    </row>
    <row r="45" spans="1:6" ht="24" customHeight="1" x14ac:dyDescent="0.25">
      <c r="A45" s="16" t="s">
        <v>43</v>
      </c>
      <c r="B45" s="19"/>
      <c r="C45" s="18">
        <f>C46+C47+C48+C49+C50+C51+C52+C53+C54+C55+C56</f>
        <v>32304</v>
      </c>
      <c r="D45" s="18">
        <f>D46+D47+D48+D49+D50+D51+D52+D53+D54+D55+D56</f>
        <v>28726</v>
      </c>
      <c r="E45" s="18">
        <f>E46+E47+E48+E49+E50+E51+E52+E53+E54+E55+E56</f>
        <v>3578</v>
      </c>
      <c r="F45" s="11">
        <f>Table234[[#This Row],[Erlendir ríkisborgarar
21. ágúst 2023]]/Table234[[#This Row],[Heildarfjöldi
21. ágúst 2023]]</f>
        <v>0.11076027736503219</v>
      </c>
    </row>
    <row r="46" spans="1:6" ht="15.75" x14ac:dyDescent="0.25">
      <c r="A46" s="15">
        <v>6000</v>
      </c>
      <c r="B46" s="13" t="s">
        <v>44</v>
      </c>
      <c r="C46" s="14">
        <v>20164</v>
      </c>
      <c r="D46" s="14">
        <v>18416</v>
      </c>
      <c r="E46" s="14">
        <v>1748</v>
      </c>
      <c r="F46" s="11">
        <f>Table234[[#This Row],[Erlendir ríkisborgarar
21. ágúst 2023]]/Table234[[#This Row],[Heildarfjöldi
21. ágúst 2023]]</f>
        <v>8.6689148978377303E-2</v>
      </c>
    </row>
    <row r="47" spans="1:6" ht="15.75" x14ac:dyDescent="0.25">
      <c r="A47" s="15">
        <v>6100</v>
      </c>
      <c r="B47" s="13" t="s">
        <v>45</v>
      </c>
      <c r="C47" s="14">
        <v>3197</v>
      </c>
      <c r="D47" s="14">
        <v>2511</v>
      </c>
      <c r="E47" s="14">
        <v>686</v>
      </c>
      <c r="F47" s="11">
        <f>Table234[[#This Row],[Erlendir ríkisborgarar
21. ágúst 2023]]/Table234[[#This Row],[Heildarfjöldi
21. ágúst 2023]]</f>
        <v>0.21457616515483266</v>
      </c>
    </row>
    <row r="48" spans="1:6" ht="15.75" x14ac:dyDescent="0.25">
      <c r="A48" s="15">
        <v>6250</v>
      </c>
      <c r="B48" s="13" t="s">
        <v>46</v>
      </c>
      <c r="C48" s="14">
        <v>2026</v>
      </c>
      <c r="D48" s="14">
        <v>1821</v>
      </c>
      <c r="E48" s="14">
        <v>205</v>
      </c>
      <c r="F48" s="11">
        <f>Table234[[#This Row],[Erlendir ríkisborgarar
21. ágúst 2023]]/Table234[[#This Row],[Heildarfjöldi
21. ágúst 2023]]</f>
        <v>0.10118460019743336</v>
      </c>
    </row>
    <row r="49" spans="1:6" ht="15.75" x14ac:dyDescent="0.25">
      <c r="A49" s="15">
        <v>6400</v>
      </c>
      <c r="B49" s="13" t="s">
        <v>47</v>
      </c>
      <c r="C49" s="14">
        <v>1915</v>
      </c>
      <c r="D49" s="14">
        <v>1662</v>
      </c>
      <c r="E49" s="14">
        <v>253</v>
      </c>
      <c r="F49" s="11">
        <f>Table234[[#This Row],[Erlendir ríkisborgarar
21. ágúst 2023]]/Table234[[#This Row],[Heildarfjöldi
21. ágúst 2023]]</f>
        <v>0.13211488250652742</v>
      </c>
    </row>
    <row r="50" spans="1:6" ht="15.75" x14ac:dyDescent="0.25">
      <c r="A50" s="15">
        <v>6513</v>
      </c>
      <c r="B50" s="13" t="s">
        <v>48</v>
      </c>
      <c r="C50" s="14">
        <v>1177</v>
      </c>
      <c r="D50" s="14">
        <v>1110</v>
      </c>
      <c r="E50" s="14">
        <v>67</v>
      </c>
      <c r="F50" s="11">
        <f>Table234[[#This Row],[Erlendir ríkisborgarar
21. ágúst 2023]]/Table234[[#This Row],[Heildarfjöldi
21. ágúst 2023]]</f>
        <v>5.6924384027187767E-2</v>
      </c>
    </row>
    <row r="51" spans="1:6" ht="15.75" x14ac:dyDescent="0.25">
      <c r="A51" s="15">
        <v>6515</v>
      </c>
      <c r="B51" s="13" t="s">
        <v>49</v>
      </c>
      <c r="C51" s="14">
        <v>800</v>
      </c>
      <c r="D51" s="14">
        <v>755</v>
      </c>
      <c r="E51" s="14">
        <v>45</v>
      </c>
      <c r="F51" s="11">
        <f>Table234[[#This Row],[Erlendir ríkisborgarar
21. ágúst 2023]]/Table234[[#This Row],[Heildarfjöldi
21. ágúst 2023]]</f>
        <v>5.6250000000000001E-2</v>
      </c>
    </row>
    <row r="52" spans="1:6" ht="15.75" x14ac:dyDescent="0.25">
      <c r="A52" s="15">
        <v>6601</v>
      </c>
      <c r="B52" s="13" t="s">
        <v>50</v>
      </c>
      <c r="C52" s="14">
        <v>497</v>
      </c>
      <c r="D52" s="14">
        <v>422</v>
      </c>
      <c r="E52" s="14">
        <v>75</v>
      </c>
      <c r="F52" s="11">
        <f>Table234[[#This Row],[Erlendir ríkisborgarar
21. ágúst 2023]]/Table234[[#This Row],[Heildarfjöldi
21. ágúst 2023]]</f>
        <v>0.15090543259557343</v>
      </c>
    </row>
    <row r="53" spans="1:6" ht="15.75" x14ac:dyDescent="0.25">
      <c r="A53" s="15">
        <v>6602</v>
      </c>
      <c r="B53" s="13" t="s">
        <v>51</v>
      </c>
      <c r="C53" s="14">
        <v>397</v>
      </c>
      <c r="D53" s="14">
        <v>324</v>
      </c>
      <c r="E53" s="14">
        <v>73</v>
      </c>
      <c r="F53" s="11">
        <f>Table234[[#This Row],[Erlendir ríkisborgarar
21. ágúst 2023]]/Table234[[#This Row],[Heildarfjöldi
21. ágúst 2023]]</f>
        <v>0.18387909319899245</v>
      </c>
    </row>
    <row r="54" spans="1:6" ht="15.75" x14ac:dyDescent="0.25">
      <c r="A54" s="15">
        <v>6611</v>
      </c>
      <c r="B54" s="13" t="s">
        <v>52</v>
      </c>
      <c r="C54" s="14">
        <v>57</v>
      </c>
      <c r="D54" s="14">
        <v>52</v>
      </c>
      <c r="E54" s="14">
        <v>5</v>
      </c>
      <c r="F54" s="11">
        <f>Table234[[#This Row],[Erlendir ríkisborgarar
21. ágúst 2023]]/Table234[[#This Row],[Heildarfjöldi
21. ágúst 2023]]</f>
        <v>8.771929824561403E-2</v>
      </c>
    </row>
    <row r="55" spans="1:6" ht="15.75" x14ac:dyDescent="0.25">
      <c r="A55" s="15">
        <v>6613</v>
      </c>
      <c r="B55" s="13" t="s">
        <v>53</v>
      </c>
      <c r="C55" s="14">
        <v>1486</v>
      </c>
      <c r="D55" s="14">
        <v>1201</v>
      </c>
      <c r="E55" s="14">
        <v>285</v>
      </c>
      <c r="F55" s="11">
        <f>Table234[[#This Row],[Erlendir ríkisborgarar
21. ágúst 2023]]/Table234[[#This Row],[Heildarfjöldi
21. ágúst 2023]]</f>
        <v>0.1917900403768506</v>
      </c>
    </row>
    <row r="56" spans="1:6" ht="15.75" x14ac:dyDescent="0.25">
      <c r="A56" s="15">
        <v>6710</v>
      </c>
      <c r="B56" s="13" t="s">
        <v>54</v>
      </c>
      <c r="C56" s="14">
        <v>588</v>
      </c>
      <c r="D56" s="14">
        <v>452</v>
      </c>
      <c r="E56" s="14">
        <v>136</v>
      </c>
      <c r="F56" s="11">
        <f>Table234[[#This Row],[Erlendir ríkisborgarar
21. ágúst 2023]]/Table234[[#This Row],[Heildarfjöldi
21. ágúst 2023]]</f>
        <v>0.23129251700680273</v>
      </c>
    </row>
    <row r="57" spans="1:6" ht="19.5" customHeight="1" x14ac:dyDescent="0.25">
      <c r="A57" s="16" t="s">
        <v>55</v>
      </c>
      <c r="B57" s="19"/>
      <c r="C57" s="18">
        <f>C58+C59+C60+C61</f>
        <v>11407</v>
      </c>
      <c r="D57" s="18">
        <f>D58+D59+D60+D61</f>
        <v>9296</v>
      </c>
      <c r="E57" s="18">
        <f>E58+E59+E60+E61</f>
        <v>2111</v>
      </c>
      <c r="F57" s="11">
        <f>Table234[[#This Row],[Erlendir ríkisborgarar
21. ágúst 2023]]/Table234[[#This Row],[Heildarfjöldi
21. ágúst 2023]]</f>
        <v>0.18506180415534321</v>
      </c>
    </row>
    <row r="58" spans="1:6" ht="15.75" x14ac:dyDescent="0.25">
      <c r="A58" s="29">
        <v>7300</v>
      </c>
      <c r="B58" s="30" t="s">
        <v>56</v>
      </c>
      <c r="C58" s="31">
        <v>5320</v>
      </c>
      <c r="D58" s="31">
        <v>4174</v>
      </c>
      <c r="E58" s="31">
        <v>1146</v>
      </c>
      <c r="F58" s="11">
        <f>Table234[[#This Row],[Erlendir ríkisborgarar
21. ágúst 2023]]/Table234[[#This Row],[Heildarfjöldi
21. ágúst 2023]]</f>
        <v>0.21541353383458647</v>
      </c>
    </row>
    <row r="59" spans="1:6" ht="15.75" x14ac:dyDescent="0.25">
      <c r="A59" s="29">
        <v>7400</v>
      </c>
      <c r="B59" s="30" t="s">
        <v>57</v>
      </c>
      <c r="C59" s="31">
        <v>5323</v>
      </c>
      <c r="D59" s="31">
        <v>4453</v>
      </c>
      <c r="E59" s="31">
        <v>870</v>
      </c>
      <c r="F59" s="11">
        <f>Table234[[#This Row],[Erlendir ríkisborgarar
21. ágúst 2023]]/Table234[[#This Row],[Heildarfjöldi
21. ágúst 2023]]</f>
        <v>0.16344166823219988</v>
      </c>
    </row>
    <row r="60" spans="1:6" ht="15.75" x14ac:dyDescent="0.25">
      <c r="A60" s="29">
        <v>7502</v>
      </c>
      <c r="B60" s="30" t="s">
        <v>58</v>
      </c>
      <c r="C60" s="31">
        <v>663</v>
      </c>
      <c r="D60" s="31">
        <v>589</v>
      </c>
      <c r="E60" s="31">
        <v>74</v>
      </c>
      <c r="F60" s="11">
        <f>Table234[[#This Row],[Erlendir ríkisborgarar
21. ágúst 2023]]/Table234[[#This Row],[Heildarfjöldi
21. ágúst 2023]]</f>
        <v>0.11161387631975868</v>
      </c>
    </row>
    <row r="61" spans="1:6" ht="15.75" x14ac:dyDescent="0.25">
      <c r="A61" s="15">
        <v>7505</v>
      </c>
      <c r="B61" s="13" t="s">
        <v>59</v>
      </c>
      <c r="C61" s="14">
        <v>101</v>
      </c>
      <c r="D61" s="14">
        <v>80</v>
      </c>
      <c r="E61" s="14">
        <v>21</v>
      </c>
      <c r="F61" s="11">
        <f>Table234[[#This Row],[Erlendir ríkisborgarar
21. ágúst 2023]]/Table234[[#This Row],[Heildarfjöldi
21. ágúst 2023]]</f>
        <v>0.20792079207920791</v>
      </c>
    </row>
    <row r="62" spans="1:6" ht="20.25" customHeight="1" x14ac:dyDescent="0.25">
      <c r="A62" s="16" t="s">
        <v>60</v>
      </c>
      <c r="B62" s="17"/>
      <c r="C62" s="18">
        <f>C63+C64+C65+C66+C67+C68+C69+C70+C71+C72+C73+C74+C75+C76+C77</f>
        <v>34977</v>
      </c>
      <c r="D62" s="18">
        <f>D63+D64+D65+D66+D67+D68+D69+D70+D71+D72+D73+D74+D75+D76+D77</f>
        <v>28368</v>
      </c>
      <c r="E62" s="18">
        <f>E63+E64+E65+E66+E67+E68+E69+E70+E71+E72+E73+E74+E75+E76+E77</f>
        <v>6609</v>
      </c>
      <c r="F62" s="11">
        <f>Table234[[#This Row],[Erlendir ríkisborgarar
21. ágúst 2023]]/Table234[[#This Row],[Heildarfjöldi
21. ágúst 2023]]</f>
        <v>0.1889527403722446</v>
      </c>
    </row>
    <row r="63" spans="1:6" ht="15.75" x14ac:dyDescent="0.25">
      <c r="A63" s="15">
        <v>8000</v>
      </c>
      <c r="B63" s="13" t="s">
        <v>61</v>
      </c>
      <c r="C63" s="14">
        <v>4605</v>
      </c>
      <c r="D63" s="14">
        <v>3849</v>
      </c>
      <c r="E63" s="14">
        <v>756</v>
      </c>
      <c r="F63" s="11">
        <f>Table234[[#This Row],[Erlendir ríkisborgarar
21. ágúst 2023]]/Table234[[#This Row],[Heildarfjöldi
21. ágúst 2023]]</f>
        <v>0.16416938110749185</v>
      </c>
    </row>
    <row r="64" spans="1:6" ht="15.75" x14ac:dyDescent="0.25">
      <c r="A64" s="15">
        <v>8200</v>
      </c>
      <c r="B64" s="13" t="s">
        <v>62</v>
      </c>
      <c r="C64" s="14">
        <v>11609</v>
      </c>
      <c r="D64" s="14">
        <v>10416</v>
      </c>
      <c r="E64" s="14">
        <v>1193</v>
      </c>
      <c r="F64" s="11">
        <f>Table234[[#This Row],[Erlendir ríkisborgarar
21. ágúst 2023]]/Table234[[#This Row],[Heildarfjöldi
21. ágúst 2023]]</f>
        <v>0.10276509604617108</v>
      </c>
    </row>
    <row r="65" spans="1:6" ht="15.75" x14ac:dyDescent="0.25">
      <c r="A65" s="29">
        <v>8401</v>
      </c>
      <c r="B65" s="30" t="s">
        <v>63</v>
      </c>
      <c r="C65" s="31">
        <v>2609</v>
      </c>
      <c r="D65" s="31">
        <v>1834</v>
      </c>
      <c r="E65" s="31">
        <v>775</v>
      </c>
      <c r="F65" s="11">
        <f>Table234[[#This Row],[Erlendir ríkisborgarar
21. ágúst 2023]]/Table234[[#This Row],[Heildarfjöldi
21. ágúst 2023]]</f>
        <v>0.29704867765427367</v>
      </c>
    </row>
    <row r="66" spans="1:6" ht="15.75" x14ac:dyDescent="0.25">
      <c r="A66" s="29">
        <v>8508</v>
      </c>
      <c r="B66" s="30" t="s">
        <v>64</v>
      </c>
      <c r="C66" s="31">
        <v>972</v>
      </c>
      <c r="D66" s="31">
        <v>378</v>
      </c>
      <c r="E66" s="31">
        <v>594</v>
      </c>
      <c r="F66" s="11">
        <f>Table234[[#This Row],[Erlendir ríkisborgarar
21. ágúst 2023]]/Table234[[#This Row],[Heildarfjöldi
21. ágúst 2023]]</f>
        <v>0.61111111111111116</v>
      </c>
    </row>
    <row r="67" spans="1:6" ht="15.75" x14ac:dyDescent="0.25">
      <c r="A67" s="15">
        <v>8509</v>
      </c>
      <c r="B67" s="13" t="s">
        <v>65</v>
      </c>
      <c r="C67" s="14">
        <v>705</v>
      </c>
      <c r="D67" s="14">
        <v>401</v>
      </c>
      <c r="E67" s="14">
        <v>304</v>
      </c>
      <c r="F67" s="11">
        <f>Table234[[#This Row],[Erlendir ríkisborgarar
21. ágúst 2023]]/Table234[[#This Row],[Heildarfjöldi
21. ágúst 2023]]</f>
        <v>0.43120567375886526</v>
      </c>
    </row>
    <row r="68" spans="1:6" ht="15.75" x14ac:dyDescent="0.25">
      <c r="A68" s="15">
        <v>8610</v>
      </c>
      <c r="B68" s="13" t="s">
        <v>66</v>
      </c>
      <c r="C68" s="14">
        <v>316</v>
      </c>
      <c r="D68" s="14">
        <v>221</v>
      </c>
      <c r="E68" s="14">
        <v>95</v>
      </c>
      <c r="F68" s="11">
        <f>Table234[[#This Row],[Erlendir ríkisborgarar
21. ágúst 2023]]/Table234[[#This Row],[Heildarfjöldi
21. ágúst 2023]]</f>
        <v>0.30063291139240506</v>
      </c>
    </row>
    <row r="69" spans="1:6" ht="15.75" x14ac:dyDescent="0.25">
      <c r="A69" s="15">
        <v>8613</v>
      </c>
      <c r="B69" s="13" t="s">
        <v>67</v>
      </c>
      <c r="C69" s="14">
        <v>2109</v>
      </c>
      <c r="D69" s="14">
        <v>1495</v>
      </c>
      <c r="E69" s="14">
        <v>614</v>
      </c>
      <c r="F69" s="11">
        <f>Table234[[#This Row],[Erlendir ríkisborgarar
21. ágúst 2023]]/Table234[[#This Row],[Heildarfjöldi
21. ágúst 2023]]</f>
        <v>0.29113323850165956</v>
      </c>
    </row>
    <row r="70" spans="1:6" ht="15.75" x14ac:dyDescent="0.25">
      <c r="A70" s="15">
        <v>8614</v>
      </c>
      <c r="B70" s="13" t="s">
        <v>68</v>
      </c>
      <c r="C70" s="14">
        <v>1921</v>
      </c>
      <c r="D70" s="14">
        <v>1555</v>
      </c>
      <c r="E70" s="14">
        <v>366</v>
      </c>
      <c r="F70" s="11">
        <f>Table234[[#This Row],[Erlendir ríkisborgarar
21. ágúst 2023]]/Table234[[#This Row],[Heildarfjöldi
21. ágúst 2023]]</f>
        <v>0.19052576782925559</v>
      </c>
    </row>
    <row r="71" spans="1:6" ht="15.75" x14ac:dyDescent="0.25">
      <c r="A71" s="15">
        <v>8710</v>
      </c>
      <c r="B71" s="13" t="s">
        <v>69</v>
      </c>
      <c r="C71" s="14">
        <v>885</v>
      </c>
      <c r="D71" s="14">
        <v>604</v>
      </c>
      <c r="E71" s="14">
        <v>281</v>
      </c>
      <c r="F71" s="11">
        <f>Table234[[#This Row],[Erlendir ríkisborgarar
21. ágúst 2023]]/Table234[[#This Row],[Heildarfjöldi
21. ágúst 2023]]</f>
        <v>0.31751412429378534</v>
      </c>
    </row>
    <row r="72" spans="1:6" ht="15.75" x14ac:dyDescent="0.25">
      <c r="A72" s="15">
        <v>8716</v>
      </c>
      <c r="B72" s="13" t="s">
        <v>70</v>
      </c>
      <c r="C72" s="14">
        <v>3307</v>
      </c>
      <c r="D72" s="14">
        <v>3014</v>
      </c>
      <c r="E72" s="14">
        <v>293</v>
      </c>
      <c r="F72" s="11">
        <f>Table234[[#This Row],[Erlendir ríkisborgarar
21. ágúst 2023]]/Table234[[#This Row],[Heildarfjöldi
21. ágúst 2023]]</f>
        <v>8.8599939522225585E-2</v>
      </c>
    </row>
    <row r="73" spans="1:6" ht="15.75" x14ac:dyDescent="0.25">
      <c r="A73" s="15">
        <v>8717</v>
      </c>
      <c r="B73" s="13" t="s">
        <v>71</v>
      </c>
      <c r="C73" s="14">
        <v>2677</v>
      </c>
      <c r="D73" s="14">
        <v>2077</v>
      </c>
      <c r="E73" s="14">
        <v>600</v>
      </c>
      <c r="F73" s="11">
        <f>Table234[[#This Row],[Erlendir ríkisborgarar
21. ágúst 2023]]/Table234[[#This Row],[Heildarfjöldi
21. ágúst 2023]]</f>
        <v>0.22413149047441167</v>
      </c>
    </row>
    <row r="74" spans="1:6" ht="15.75" x14ac:dyDescent="0.25">
      <c r="A74" s="15">
        <v>8719</v>
      </c>
      <c r="B74" s="13" t="s">
        <v>72</v>
      </c>
      <c r="C74" s="14">
        <v>576</v>
      </c>
      <c r="D74" s="14">
        <v>466</v>
      </c>
      <c r="E74" s="14">
        <v>110</v>
      </c>
      <c r="F74" s="11">
        <f>Table234[[#This Row],[Erlendir ríkisborgarar
21. ágúst 2023]]/Table234[[#This Row],[Heildarfjöldi
21. ágúst 2023]]</f>
        <v>0.19097222222222221</v>
      </c>
    </row>
    <row r="75" spans="1:6" ht="15.75" x14ac:dyDescent="0.25">
      <c r="A75" s="15">
        <v>8720</v>
      </c>
      <c r="B75" s="13" t="s">
        <v>73</v>
      </c>
      <c r="C75" s="14">
        <v>598</v>
      </c>
      <c r="D75" s="14">
        <v>536</v>
      </c>
      <c r="E75" s="14">
        <v>62</v>
      </c>
      <c r="F75" s="11">
        <f>Table234[[#This Row],[Erlendir ríkisborgarar
21. ágúst 2023]]/Table234[[#This Row],[Heildarfjöldi
21. ágúst 2023]]</f>
        <v>0.10367892976588629</v>
      </c>
    </row>
    <row r="76" spans="1:6" ht="15.75" x14ac:dyDescent="0.25">
      <c r="A76" s="15">
        <v>8721</v>
      </c>
      <c r="B76" s="13" t="s">
        <v>74</v>
      </c>
      <c r="C76" s="14">
        <v>1379</v>
      </c>
      <c r="D76" s="14">
        <v>877</v>
      </c>
      <c r="E76" s="14">
        <v>502</v>
      </c>
      <c r="F76" s="11">
        <f>Table234[[#This Row],[Erlendir ríkisborgarar
21. ágúst 2023]]/Table234[[#This Row],[Heildarfjöldi
21. ágúst 2023]]</f>
        <v>0.36403190717911532</v>
      </c>
    </row>
    <row r="77" spans="1:6" ht="15.75" x14ac:dyDescent="0.25">
      <c r="A77" s="15">
        <v>8722</v>
      </c>
      <c r="B77" s="13" t="s">
        <v>75</v>
      </c>
      <c r="C77" s="14">
        <v>709</v>
      </c>
      <c r="D77" s="14">
        <v>645</v>
      </c>
      <c r="E77" s="14">
        <v>64</v>
      </c>
      <c r="F77" s="11">
        <f>Table234[[#This Row],[Erlendir ríkisborgarar
21. ágúst 2023]]/Table234[[#This Row],[Heildarfjöldi
21. ágúst 2023]]</f>
        <v>9.0267983074753172E-2</v>
      </c>
    </row>
    <row r="78" spans="1:6" ht="14.25" customHeight="1" x14ac:dyDescent="0.25">
      <c r="A78" s="29"/>
      <c r="B78" s="30"/>
      <c r="C78" s="31"/>
      <c r="D78" s="31"/>
      <c r="E78" s="31"/>
      <c r="F78" s="32"/>
    </row>
    <row r="79" spans="1:6" ht="15.75" customHeight="1" x14ac:dyDescent="0.25">
      <c r="A79" s="20" t="s">
        <v>76</v>
      </c>
      <c r="B79" s="21"/>
      <c r="C79" s="22">
        <f>C62+C57+C45+C39+C29+C19+C14+C6</f>
        <v>395750</v>
      </c>
      <c r="D79" s="22">
        <f>D62+D57+D45+D39+D29+D19+D14+D6</f>
        <v>324104</v>
      </c>
      <c r="E79" s="22">
        <f>E62+E57+E45+E39+E29+E19+E14+E6</f>
        <v>71646</v>
      </c>
      <c r="F79" s="23">
        <f>Table234[[#This Row],[Erlendir ríkisborgarar
21. ágúst 2023]]/Table234[[#This Row],[Heildarfjöldi
21. ágúst 2023]]</f>
        <v>0.1810385344283007</v>
      </c>
    </row>
    <row r="80" spans="1:6" ht="1.5" customHeight="1" x14ac:dyDescent="0.25">
      <c r="A80" s="24"/>
      <c r="B80" s="25"/>
      <c r="C80" s="3"/>
      <c r="D80" s="3"/>
      <c r="E80" s="3"/>
      <c r="F80" s="3"/>
    </row>
    <row r="81" spans="1:2" ht="18" customHeight="1" x14ac:dyDescent="0.25">
      <c r="A81" s="26" t="s">
        <v>77</v>
      </c>
      <c r="B81" s="13"/>
    </row>
    <row r="82" spans="1:2" x14ac:dyDescent="0.25">
      <c r="A82" s="15"/>
      <c r="B82" s="13"/>
    </row>
    <row r="83" spans="1:2" x14ac:dyDescent="0.25">
      <c r="A83" s="15"/>
      <c r="B83" s="13"/>
    </row>
    <row r="84" spans="1:2" x14ac:dyDescent="0.25">
      <c r="A84" s="15"/>
      <c r="B84" s="13"/>
    </row>
    <row r="85" spans="1:2" x14ac:dyDescent="0.25">
      <c r="A85" s="15"/>
      <c r="B85" s="13"/>
    </row>
    <row r="86" spans="1:2" x14ac:dyDescent="0.25">
      <c r="A86" s="15"/>
      <c r="B86" s="13"/>
    </row>
    <row r="87" spans="1:2" x14ac:dyDescent="0.25">
      <c r="A87" s="15"/>
      <c r="B87" s="13"/>
    </row>
    <row r="88" spans="1:2" x14ac:dyDescent="0.25">
      <c r="A88" s="15"/>
      <c r="B88" s="13"/>
    </row>
    <row r="89" spans="1:2" x14ac:dyDescent="0.25">
      <c r="A89" s="15"/>
      <c r="B89" s="13"/>
    </row>
    <row r="90" spans="1:2" x14ac:dyDescent="0.25">
      <c r="A90" s="15"/>
      <c r="B90" s="13"/>
    </row>
    <row r="91" spans="1:2" x14ac:dyDescent="0.25">
      <c r="A91" s="15"/>
      <c r="B91" s="13"/>
    </row>
    <row r="92" spans="1:2" x14ac:dyDescent="0.25">
      <c r="A92" s="15"/>
      <c r="B92" s="13"/>
    </row>
    <row r="93" spans="1:2" x14ac:dyDescent="0.25">
      <c r="A93" s="15"/>
      <c r="B93" s="13"/>
    </row>
    <row r="94" spans="1:2" x14ac:dyDescent="0.25">
      <c r="A94" s="15"/>
      <c r="B94" s="13"/>
    </row>
    <row r="95" spans="1:2" x14ac:dyDescent="0.25">
      <c r="A95" s="15"/>
      <c r="B95" s="13"/>
    </row>
    <row r="96" spans="1:2" x14ac:dyDescent="0.25">
      <c r="A96" s="15"/>
      <c r="B96" s="13"/>
    </row>
    <row r="97" spans="1:6" x14ac:dyDescent="0.25">
      <c r="A97" s="15"/>
      <c r="B97" s="13"/>
    </row>
    <row r="98" spans="1:6" x14ac:dyDescent="0.25">
      <c r="A98" s="15"/>
      <c r="B98" s="13"/>
    </row>
    <row r="99" spans="1:6" x14ac:dyDescent="0.25">
      <c r="A99" s="15"/>
      <c r="B99" s="13"/>
    </row>
    <row r="100" spans="1:6" x14ac:dyDescent="0.25">
      <c r="A100" s="15"/>
      <c r="B100" s="13"/>
    </row>
    <row r="101" spans="1:6" x14ac:dyDescent="0.25">
      <c r="A101" s="15"/>
      <c r="B101" s="13"/>
    </row>
    <row r="102" spans="1:6" x14ac:dyDescent="0.25">
      <c r="A102" s="15"/>
      <c r="B102" s="13"/>
    </row>
    <row r="103" spans="1:6" x14ac:dyDescent="0.25">
      <c r="A103" s="15"/>
      <c r="B103" s="13"/>
    </row>
    <row r="104" spans="1:6" x14ac:dyDescent="0.25">
      <c r="A104" s="15"/>
      <c r="B104" s="13"/>
    </row>
    <row r="105" spans="1:6" x14ac:dyDescent="0.25">
      <c r="A105" s="15"/>
      <c r="B105" s="13"/>
    </row>
    <row r="106" spans="1:6" x14ac:dyDescent="0.25">
      <c r="A106" s="15"/>
      <c r="B106" s="13"/>
    </row>
    <row r="107" spans="1:6" x14ac:dyDescent="0.25">
      <c r="A107" s="15"/>
      <c r="B107" s="13"/>
    </row>
    <row r="108" spans="1:6" x14ac:dyDescent="0.25">
      <c r="A108" s="15"/>
      <c r="B108" s="13"/>
    </row>
    <row r="109" spans="1:6" x14ac:dyDescent="0.25">
      <c r="A109" s="15"/>
      <c r="B109" s="13"/>
    </row>
    <row r="110" spans="1:6" x14ac:dyDescent="0.25">
      <c r="A110" s="15"/>
      <c r="B110" s="13"/>
    </row>
    <row r="111" spans="1:6" s="14" customFormat="1" ht="14.25" x14ac:dyDescent="0.2">
      <c r="A111" s="15"/>
      <c r="B111" s="13"/>
      <c r="C111" s="27"/>
      <c r="D111" s="27"/>
      <c r="E111" s="27"/>
      <c r="F111" s="27"/>
    </row>
    <row r="112" spans="1:6" s="14" customFormat="1" ht="14.25" x14ac:dyDescent="0.2">
      <c r="A112" s="15"/>
      <c r="B112" s="13"/>
      <c r="C112" s="27"/>
      <c r="D112" s="27"/>
      <c r="E112" s="27"/>
      <c r="F112" s="27"/>
    </row>
    <row r="113" spans="1:6" s="14" customFormat="1" ht="14.25" x14ac:dyDescent="0.2">
      <c r="A113" s="15"/>
      <c r="B113" s="13"/>
      <c r="C113" s="27"/>
      <c r="D113" s="27"/>
      <c r="E113" s="27"/>
      <c r="F113" s="27"/>
    </row>
  </sheetData>
  <phoneticPr fontId="9" type="noConversion"/>
  <conditionalFormatting sqref="A7:B13 A14:E14 A19:E19 A15:B18 A29:E29 A20:B28 A39:E39 A30:B38 A45:E45 A40:B44 A57:E57 A46:B56 A62:E62 A58:B61 A63:B77">
    <cfRule type="expression" dxfId="28" priority="28">
      <formula>"MOD(ROW(),2)=1"</formula>
    </cfRule>
  </conditionalFormatting>
  <conditionalFormatting sqref="F6:F77 F79">
    <cfRule type="cellIs" dxfId="24" priority="29" operator="lessThan">
      <formula>0</formula>
    </cfRule>
  </conditionalFormatting>
  <conditionalFormatting sqref="C7:C13">
    <cfRule type="expression" dxfId="23" priority="24">
      <formula>"MOD(ROW(),2)=1"</formula>
    </cfRule>
  </conditionalFormatting>
  <conditionalFormatting sqref="D7:D13">
    <cfRule type="expression" dxfId="22" priority="23">
      <formula>"MOD(ROW(),2)=1"</formula>
    </cfRule>
  </conditionalFormatting>
  <conditionalFormatting sqref="E7:E13">
    <cfRule type="expression" dxfId="21" priority="22">
      <formula>"MOD(ROW(),2)=1"</formula>
    </cfRule>
  </conditionalFormatting>
  <conditionalFormatting sqref="C15:C18">
    <cfRule type="expression" dxfId="20" priority="21">
      <formula>"MOD(ROW(),2)=1"</formula>
    </cfRule>
  </conditionalFormatting>
  <conditionalFormatting sqref="D15:D18">
    <cfRule type="expression" dxfId="19" priority="20">
      <formula>"MOD(ROW(),2)=1"</formula>
    </cfRule>
  </conditionalFormatting>
  <conditionalFormatting sqref="E15:E18">
    <cfRule type="expression" dxfId="18" priority="19">
      <formula>"MOD(ROW(),2)=1"</formula>
    </cfRule>
  </conditionalFormatting>
  <conditionalFormatting sqref="C20:C28">
    <cfRule type="expression" dxfId="17" priority="18">
      <formula>"MOD(ROW(),2)=1"</formula>
    </cfRule>
  </conditionalFormatting>
  <conditionalFormatting sqref="D20:D28">
    <cfRule type="expression" dxfId="16" priority="17">
      <formula>"MOD(ROW(),2)=1"</formula>
    </cfRule>
  </conditionalFormatting>
  <conditionalFormatting sqref="E20:E28">
    <cfRule type="expression" dxfId="15" priority="16">
      <formula>"MOD(ROW(),2)=1"</formula>
    </cfRule>
  </conditionalFormatting>
  <conditionalFormatting sqref="C30:C38">
    <cfRule type="expression" dxfId="14" priority="15">
      <formula>"MOD(ROW(),2)=1"</formula>
    </cfRule>
  </conditionalFormatting>
  <conditionalFormatting sqref="D30:D38">
    <cfRule type="expression" dxfId="13" priority="14">
      <formula>"MOD(ROW(),2)=1"</formula>
    </cfRule>
  </conditionalFormatting>
  <conditionalFormatting sqref="E30:E38">
    <cfRule type="expression" dxfId="12" priority="13">
      <formula>"MOD(ROW(),2)=1"</formula>
    </cfRule>
  </conditionalFormatting>
  <conditionalFormatting sqref="C40:C44">
    <cfRule type="expression" dxfId="11" priority="12">
      <formula>"MOD(ROW(),2)=1"</formula>
    </cfRule>
  </conditionalFormatting>
  <conditionalFormatting sqref="D40:D44">
    <cfRule type="expression" dxfId="10" priority="11">
      <formula>"MOD(ROW(),2)=1"</formula>
    </cfRule>
  </conditionalFormatting>
  <conditionalFormatting sqref="E40:E44">
    <cfRule type="expression" dxfId="9" priority="10">
      <formula>"MOD(ROW(),2)=1"</formula>
    </cfRule>
  </conditionalFormatting>
  <conditionalFormatting sqref="C46:C56">
    <cfRule type="expression" dxfId="8" priority="9">
      <formula>"MOD(ROW(),2)=1"</formula>
    </cfRule>
  </conditionalFormatting>
  <conditionalFormatting sqref="D46:D56">
    <cfRule type="expression" dxfId="7" priority="8">
      <formula>"MOD(ROW(),2)=1"</formula>
    </cfRule>
  </conditionalFormatting>
  <conditionalFormatting sqref="E46:E56">
    <cfRule type="expression" dxfId="6" priority="7">
      <formula>"MOD(ROW(),2)=1"</formula>
    </cfRule>
  </conditionalFormatting>
  <conditionalFormatting sqref="C58:C61">
    <cfRule type="expression" dxfId="5" priority="6">
      <formula>"MOD(ROW(),2)=1"</formula>
    </cfRule>
  </conditionalFormatting>
  <conditionalFormatting sqref="D58:D61">
    <cfRule type="expression" dxfId="4" priority="5">
      <formula>"MOD(ROW(),2)=1"</formula>
    </cfRule>
  </conditionalFormatting>
  <conditionalFormatting sqref="E58:E61">
    <cfRule type="expression" dxfId="3" priority="4">
      <formula>"MOD(ROW(),2)=1"</formula>
    </cfRule>
  </conditionalFormatting>
  <conditionalFormatting sqref="C63:C77">
    <cfRule type="expression" dxfId="2" priority="3">
      <formula>"MOD(ROW(),2)=1"</formula>
    </cfRule>
  </conditionalFormatting>
  <conditionalFormatting sqref="D63:D77">
    <cfRule type="expression" dxfId="1" priority="2">
      <formula>"MOD(ROW(),2)=1"</formula>
    </cfRule>
  </conditionalFormatting>
  <conditionalFormatting sqref="E63:E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6B4B00-62F2-4F52-9A98-2EE6AFAAB32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ce491b4c-21e0-4ad2-a6a6-d5ec7b74d6e6"/>
    <ds:schemaRef ds:uri="http://schemas.openxmlformats.org/package/2006/metadata/core-properties"/>
    <ds:schemaRef ds:uri="http://schemas.microsoft.com/office/infopath/2007/PartnerControls"/>
    <ds:schemaRef ds:uri="0f55361a-f833-4a43-8605-93890fbeb092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136CE55-5A16-48FE-A9B8-EA81272A4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D67BB8-89A1-4852-946F-0125E71FA2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 2022</vt:lpstr>
      <vt:lpstr>'Erlendir ríkisborgarar 2022'!Print_Titles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 - THS</dc:creator>
  <cp:keywords/>
  <dc:description/>
  <cp:lastModifiedBy>Gunnar Geir Jóhannsson - THS</cp:lastModifiedBy>
  <cp:revision/>
  <dcterms:created xsi:type="dcterms:W3CDTF">2015-06-05T18:17:20Z</dcterms:created>
  <dcterms:modified xsi:type="dcterms:W3CDTF">2023-08-21T09:56:29Z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