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frttirytrivef-ths/Shared Documents/General/2024/Manadarfrettir/Lokaskjöl/Fjöldi íbúa sveitarfélaga/"/>
    </mc:Choice>
  </mc:AlternateContent>
  <xr:revisionPtr revIDLastSave="734" documentId="13_ncr:1_{9AEE4718-6EC6-4CF0-A38F-78A8563AEFE6}" xr6:coauthVersionLast="47" xr6:coauthVersionMax="47" xr10:uidLastSave="{CE934A7B-0231-4AC4-8F9B-3F0DEA236B3A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sveitarfélögum'!$A$5:$J$61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5" i="3"/>
  <c r="J16" i="3"/>
  <c r="J17" i="3"/>
  <c r="J18" i="3"/>
  <c r="J20" i="3"/>
  <c r="J21" i="3"/>
  <c r="J22" i="3"/>
  <c r="J23" i="3"/>
  <c r="J24" i="3"/>
  <c r="J25" i="3"/>
  <c r="J26" i="3"/>
  <c r="J27" i="3"/>
  <c r="J28" i="3"/>
  <c r="J30" i="3"/>
  <c r="J31" i="3"/>
  <c r="J32" i="3"/>
  <c r="J34" i="3"/>
  <c r="J35" i="3"/>
  <c r="J36" i="3"/>
  <c r="J37" i="3"/>
  <c r="J38" i="3"/>
  <c r="J40" i="3"/>
  <c r="J41" i="3"/>
  <c r="J42" i="3"/>
  <c r="J43" i="3"/>
  <c r="J44" i="3"/>
  <c r="J46" i="3"/>
  <c r="J47" i="3"/>
  <c r="J48" i="3"/>
  <c r="J49" i="3"/>
  <c r="J50" i="3"/>
  <c r="J51" i="3"/>
  <c r="J52" i="3"/>
  <c r="J53" i="3"/>
  <c r="J54" i="3"/>
  <c r="J55" i="3"/>
  <c r="J56" i="3"/>
  <c r="J58" i="3"/>
  <c r="J59" i="3"/>
  <c r="J60" i="3"/>
  <c r="J61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" i="3"/>
  <c r="I15" i="3"/>
  <c r="I16" i="3"/>
  <c r="I17" i="3"/>
  <c r="I18" i="3"/>
  <c r="I20" i="3"/>
  <c r="I21" i="3"/>
  <c r="I22" i="3"/>
  <c r="I23" i="3"/>
  <c r="I24" i="3"/>
  <c r="I25" i="3"/>
  <c r="I26" i="3"/>
  <c r="I27" i="3"/>
  <c r="I28" i="3"/>
  <c r="I30" i="3"/>
  <c r="I31" i="3"/>
  <c r="I32" i="3"/>
  <c r="I34" i="3"/>
  <c r="I35" i="3"/>
  <c r="I36" i="3"/>
  <c r="I37" i="3"/>
  <c r="I38" i="3"/>
  <c r="I40" i="3"/>
  <c r="I41" i="3"/>
  <c r="I42" i="3"/>
  <c r="I43" i="3"/>
  <c r="I44" i="3"/>
  <c r="I46" i="3"/>
  <c r="I47" i="3"/>
  <c r="I48" i="3"/>
  <c r="I49" i="3"/>
  <c r="I50" i="3"/>
  <c r="I51" i="3"/>
  <c r="I52" i="3"/>
  <c r="I53" i="3"/>
  <c r="I54" i="3"/>
  <c r="I55" i="3"/>
  <c r="I56" i="3"/>
  <c r="I58" i="3"/>
  <c r="I59" i="3"/>
  <c r="I60" i="3"/>
  <c r="I61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11" i="3"/>
  <c r="I12" i="3"/>
  <c r="I13" i="3"/>
  <c r="I10" i="3"/>
  <c r="I9" i="3"/>
  <c r="I8" i="3"/>
  <c r="I7" i="3"/>
  <c r="D39" i="3"/>
  <c r="D79" i="3" s="1"/>
  <c r="C39" i="3"/>
  <c r="C79" i="3" s="1"/>
  <c r="G14" i="3" l="1"/>
  <c r="E14" i="3"/>
  <c r="F14" i="3" l="1"/>
  <c r="H14" i="3"/>
  <c r="I14" i="3" l="1"/>
  <c r="J14" i="3"/>
  <c r="G29" i="3" l="1"/>
  <c r="G39" i="3" s="1"/>
  <c r="G45" i="3" s="1"/>
  <c r="F29" i="3"/>
  <c r="F39" i="3" s="1"/>
  <c r="F45" i="3"/>
  <c r="E29" i="3"/>
  <c r="E39" i="3" s="1"/>
  <c r="E45" i="3"/>
  <c r="E57" i="3" s="1"/>
  <c r="G57" i="3" l="1"/>
  <c r="F57" i="3"/>
  <c r="H6" i="3" l="1"/>
  <c r="H19" i="3" l="1"/>
  <c r="H62" i="3" l="1"/>
  <c r="H29" i="3" l="1"/>
  <c r="H39" i="3"/>
  <c r="J39" i="3" s="1"/>
  <c r="H45" i="3"/>
  <c r="I45" i="3" s="1"/>
  <c r="H57" i="3"/>
  <c r="H79" i="3" s="1"/>
  <c r="J57" i="3"/>
  <c r="I39" i="3"/>
  <c r="J29" i="3"/>
  <c r="I29" i="3"/>
  <c r="J45" i="3" l="1"/>
  <c r="I57" i="3"/>
  <c r="G62" i="3"/>
  <c r="G19" i="3"/>
  <c r="G6" i="3"/>
  <c r="G79" i="3"/>
  <c r="J79" i="3"/>
  <c r="I62" i="3"/>
  <c r="I19" i="3"/>
  <c r="I6" i="3"/>
  <c r="I79" i="3"/>
  <c r="J19" i="3"/>
  <c r="J6" i="3"/>
  <c r="E6" i="3"/>
  <c r="E19" i="3"/>
  <c r="E62" i="3"/>
  <c r="E79" i="3"/>
  <c r="J62" i="3"/>
  <c r="F6" i="3"/>
  <c r="F19" i="3"/>
  <c r="F62" i="3"/>
  <c r="F79" i="3"/>
</calcChain>
</file>

<file path=xl/sharedStrings.xml><?xml version="1.0" encoding="utf-8"?>
<sst xmlns="http://schemas.openxmlformats.org/spreadsheetml/2006/main" count="88" uniqueCount="88">
  <si>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</si>
  <si>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</si>
  <si>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</si>
  <si>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</si>
  <si>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</si>
  <si>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</si>
  <si>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</si>
  <si>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</si>
  <si>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</si>
  <si>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</si>
  <si>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</si>
  <si>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</si>
  <si>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</si>
  <si>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</si>
  <si>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</si>
  <si>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</si>
  <si>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</si>
  <si>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</si>
  <si>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</si>
  <si>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</si>
  <si>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</si>
  <si>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</si>
  <si>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</si>
  <si>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</si>
  <si>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</si>
  <si>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</si>
  <si>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</si>
  <si>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</si>
  <si>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</si>
  <si>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</si>
  <si>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</si>
  <si>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</si>
  <si>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</si>
  <si>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</si>
  <si>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</si>
  <si>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</si>
  <si>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</si>
  <si>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</si>
  <si>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</si>
  <si>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</si>
  <si>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</si>
  <si>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</si>
  <si>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</si>
  <si>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Skagabyggð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</si>
  <si>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</si>
  <si>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</si>
  <si>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</si>
  <si>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</si>
  <si>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</si>
  <si>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</si>
  <si>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</si>
  <si>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</si>
  <si>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</si>
  <si>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</si>
  <si>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</si>
  <si>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</si>
  <si>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</si>
  <si>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</si>
  <si>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</si>
  <si>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</si>
  <si>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</si>
  <si>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</si>
  <si>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</si>
  <si>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</si>
  <si>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</si>
  <si>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</si>
  <si>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</si>
  <si>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</si>
  <si>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</si>
  <si>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</si>
  <si>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</si>
  <si>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</si>
  <si>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</si>
  <si>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</si>
  <si>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</si>
  <si>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</si>
  <si>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</si>
  <si>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</si>
  <si>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</si>
  <si>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</si>
  <si>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</si>
  <si>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íbúa eftir sveitarfélögum 1. ágúst 2024 (og samanburður við íbúatölur 1. desember 2019-2023)</t>
  </si>
  <si>
    <t>Þjóðskrá 8. ágúst 2024</t>
  </si>
  <si>
    <t>Fjöldi 
1. ágúst 2024</t>
  </si>
  <si>
    <t>Breyting 1. des. 2023
- 1. ágúst 2024</t>
  </si>
  <si>
    <t>Tálknafjarðarhreppur*</t>
  </si>
  <si>
    <t>Vesturbyggð*</t>
  </si>
  <si>
    <t>*Tálknafjarðarhreppur og Vesturbyggð sameinuðust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</si>
</sst>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J79" tableBorderDxfId="31">
  <tableColumns count="10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0"/>
    <tableColumn id="9" xr3:uid="{090557DC-6C1E-4D16-BE66-909A9CA6422A}" name="Fjöldi _x000a_1. des. 2023" dataDxfId="29"/>
    <tableColumn id="10" xr3:uid="{C36E3786-3B2C-492A-9894-7885DEE0CAC3}" name="Fjöldi _x000a_1. ágúst 2024" dataDxfId="28"/>
    <tableColumn id="7" xr3:uid="{27BE3BA6-6E58-4F54-9C72-52B47DFE137B}" name="Breyting 1. des. 2023_x000a_- 1. ágúst 2024"/>
    <tableColumn id="8" xr3:uid="{F19698FF-35A5-4CE5-85CD-8E0E44CA5D1A}" name="í %" totalsRowFunction="sum" totalsRowDxfId="27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L101"/>
  <sheetViews>
    <sheetView tabSelected="1" zoomScale="70" zoomScaleNormal="70" workbookViewId="0">
      <pane xSplit="1" topLeftCell="B1" activePane="topRight" state="frozen"/>
      <selection pane="topRight" activeCell="P72" sqref="P72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8" width="18.85546875" style="13" customWidth="1"/>
    <col min="9" max="9" width="25.85546875" style="14" bestFit="1" customWidth="1"/>
    <col min="10" max="10" width="10.28515625" style="13" bestFit="1" customWidth="1"/>
    <col min="11" max="16384" width="9.140625" style="5"/>
  </cols>
  <sheetData>
    <row r="1" spans="1:10" x14ac:dyDescent="0.2">
      <c r="A1" s="1"/>
      <c r="C1" s="2"/>
      <c r="D1" s="2"/>
      <c r="E1" s="3"/>
      <c r="F1" s="3"/>
      <c r="G1" s="3"/>
      <c r="H1" s="3"/>
      <c r="I1" s="4"/>
      <c r="J1" s="3"/>
    </row>
    <row r="2" spans="1:10" ht="18" x14ac:dyDescent="0.25">
      <c r="B2" s="15" t="s">
        <v>81</v>
      </c>
      <c r="C2" s="2"/>
      <c r="D2" s="2"/>
      <c r="E2" s="3"/>
      <c r="F2" s="3"/>
      <c r="G2" s="3"/>
      <c r="H2" s="3"/>
      <c r="I2" s="4"/>
      <c r="J2" s="3"/>
    </row>
    <row r="3" spans="1:10" x14ac:dyDescent="0.2">
      <c r="A3" s="1"/>
      <c r="B3" s="16" t="s">
        <v>82</v>
      </c>
      <c r="C3" s="2"/>
      <c r="D3" s="2"/>
      <c r="E3" s="3"/>
      <c r="F3" s="3"/>
      <c r="G3" s="3"/>
      <c r="H3" s="3"/>
      <c r="I3" s="4"/>
      <c r="J3" s="3"/>
    </row>
    <row r="4" spans="1:10" x14ac:dyDescent="0.2">
      <c r="A4" s="1"/>
      <c r="B4" s="1"/>
      <c r="C4" s="2"/>
      <c r="D4" s="2"/>
      <c r="E4" s="3"/>
      <c r="F4" s="3"/>
      <c r="G4" s="3"/>
      <c r="H4" s="3"/>
      <c r="I4" s="4"/>
      <c r="J4" s="3"/>
    </row>
    <row r="5" spans="1:10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83</v>
      </c>
      <c r="I5" s="33" t="s">
        <v>84</v>
      </c>
      <c r="J5" s="31" t="s">
        <v>7</v>
      </c>
    </row>
    <row r="6" spans="1:10" ht="22.5" customHeight="1" x14ac:dyDescent="0.25">
      <c r="A6" s="7" t="s">
        <v>8</v>
      </c>
      <c r="B6" s="8"/>
      <c r="C6" s="9">
        <v>233027</v>
      </c>
      <c r="D6" s="9">
        <v>236363</v>
      </c>
      <c r="E6" s="9">
        <f>E7+E8+E9+E10+E11+E12+E13</f>
        <v>240810</v>
      </c>
      <c r="F6" s="9">
        <f>F7+F8+F9+F10+F11+F12+F13</f>
        <v>247123</v>
      </c>
      <c r="G6" s="9">
        <f>G7+G8+G9+G10+G11+G12+G13</f>
        <v>253706</v>
      </c>
      <c r="H6" s="9">
        <f>H7+H8+H9+H10+H11+H12+H13</f>
        <v>258352</v>
      </c>
      <c r="I6" s="10">
        <f>Table2[[#This Row],[Fjöldi 
1. ágúst 2024]]-Table2[[#This Row],[Fjöldi 
1. des. 2023]]</f>
        <v>4646</v>
      </c>
      <c r="J6" s="11">
        <f>H6/G6-1</f>
        <v>1.8312534981435258E-2</v>
      </c>
    </row>
    <row r="7" spans="1:10" ht="15.75" x14ac:dyDescent="0.25">
      <c r="A7" s="36" t="s">
        <v>9</v>
      </c>
      <c r="B7" s="17" t="s">
        <v>10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145532</v>
      </c>
      <c r="I7" s="18">
        <f>Table2[[#This Row],[Fjöldi 
1. ágúst 2024]]-Table2[[#This Row],[Fjöldi 
1. des. 2023]]</f>
        <v>2149</v>
      </c>
      <c r="J7" s="19">
        <f>H7/G7-1</f>
        <v>1.4987829798511765E-2</v>
      </c>
    </row>
    <row r="8" spans="1:10" ht="15.75" x14ac:dyDescent="0.25">
      <c r="A8" s="14">
        <v>1000</v>
      </c>
      <c r="B8" s="17" t="s">
        <v>11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41285</v>
      </c>
      <c r="I8" s="18">
        <f>Table2[[#This Row],[Fjöldi 
1. ágúst 2024]]-Table2[[#This Row],[Fjöldi 
1. des. 2023]]</f>
        <v>715</v>
      </c>
      <c r="J8" s="19">
        <f>H8/G8-1</f>
        <v>1.7623859995070212E-2</v>
      </c>
    </row>
    <row r="9" spans="1:10" ht="15.75" x14ac:dyDescent="0.25">
      <c r="A9" s="14">
        <v>1100</v>
      </c>
      <c r="B9" s="17" t="s">
        <v>12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4741</v>
      </c>
      <c r="I9" s="18">
        <f>Table2[[#This Row],[Fjöldi 
1. ágúst 2024]]-Table2[[#This Row],[Fjöldi 
1. des. 2023]]</f>
        <v>30</v>
      </c>
      <c r="J9" s="19">
        <f>H9/G9-1</f>
        <v>6.368074718743344E-3</v>
      </c>
    </row>
    <row r="10" spans="1:10" ht="15.75" x14ac:dyDescent="0.25">
      <c r="A10" s="14">
        <v>1300</v>
      </c>
      <c r="B10" s="17" t="s">
        <v>13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20185</v>
      </c>
      <c r="I10" s="18">
        <f>Table2[[#This Row],[Fjöldi 
1. ágúst 2024]]-Table2[[#This Row],[Fjöldi 
1. des. 2023]]</f>
        <v>691</v>
      </c>
      <c r="J10" s="19">
        <f>H10/G10-1</f>
        <v>3.5446804144865007E-2</v>
      </c>
    </row>
    <row r="11" spans="1:10" ht="15.75" x14ac:dyDescent="0.25">
      <c r="A11" s="14">
        <v>1400</v>
      </c>
      <c r="B11" s="17" t="s">
        <v>14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32220</v>
      </c>
      <c r="I11" s="18">
        <f>Table2[[#This Row],[Fjöldi 
1. ágúst 2024]]-Table2[[#This Row],[Fjöldi 
1. des. 2023]]</f>
        <v>717</v>
      </c>
      <c r="J11" s="19">
        <f>H11/G11-1</f>
        <v>2.2759737167888705E-2</v>
      </c>
    </row>
    <row r="12" spans="1:10" ht="15.75" x14ac:dyDescent="0.25">
      <c r="A12" s="14">
        <v>1604</v>
      </c>
      <c r="B12" s="17" t="s">
        <v>15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14091</v>
      </c>
      <c r="I12" s="18">
        <f>Table2[[#This Row],[Fjöldi 
1. ágúst 2024]]-Table2[[#This Row],[Fjöldi 
1. des. 2023]]</f>
        <v>323</v>
      </c>
      <c r="J12" s="19">
        <f>H12/G12-1</f>
        <v>2.3460197559558305E-2</v>
      </c>
    </row>
    <row r="13" spans="1:10" ht="15.75" x14ac:dyDescent="0.25">
      <c r="A13" s="14">
        <v>1606</v>
      </c>
      <c r="B13" s="17" t="s">
        <v>16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298</v>
      </c>
      <c r="I13" s="18">
        <f>Table2[[#This Row],[Fjöldi 
1. ágúst 2024]]-Table2[[#This Row],[Fjöldi 
1. des. 2023]]</f>
        <v>21</v>
      </c>
      <c r="J13" s="19">
        <f>H13/G13-1</f>
        <v>7.5812274368231014E-2</v>
      </c>
    </row>
    <row r="14" spans="1:10" ht="18.75" customHeight="1" x14ac:dyDescent="0.25">
      <c r="A14" s="20" t="s">
        <v>17</v>
      </c>
      <c r="B14" s="21"/>
      <c r="C14" s="22">
        <v>27825</v>
      </c>
      <c r="D14" s="22">
        <v>28191</v>
      </c>
      <c r="E14" s="22">
        <f>E15+E16+E17+E18</f>
        <v>29052</v>
      </c>
      <c r="F14" s="22">
        <f>F15+F16+F17+F18</f>
        <v>30962</v>
      </c>
      <c r="G14" s="22">
        <f>G15+G16+G17+G18</f>
        <v>32613</v>
      </c>
      <c r="H14" s="22">
        <f>H15+H16+H17+H18</f>
        <v>32186</v>
      </c>
      <c r="I14" s="23">
        <f>Table2[[#This Row],[Fjöldi 
1. ágúst 2024]]-Table2[[#This Row],[Fjöldi 
1. des. 2023]]</f>
        <v>-427</v>
      </c>
      <c r="J14" s="11">
        <f>H14/G14-1</f>
        <v>-1.3092938398797993E-2</v>
      </c>
    </row>
    <row r="15" spans="1:10" ht="15.75" x14ac:dyDescent="0.25">
      <c r="A15" s="14">
        <v>2000</v>
      </c>
      <c r="B15" s="17" t="s">
        <v>18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23961</v>
      </c>
      <c r="I15" s="18">
        <f>Table2[[#This Row],[Fjöldi 
1. ágúst 2024]]-Table2[[#This Row],[Fjöldi 
1. des. 2023]]</f>
        <v>670</v>
      </c>
      <c r="J15" s="19">
        <f>H15/G15-1</f>
        <v>2.8766476321325785E-2</v>
      </c>
    </row>
    <row r="16" spans="1:10" ht="15.75" x14ac:dyDescent="0.25">
      <c r="A16" s="14">
        <v>2300</v>
      </c>
      <c r="B16" s="17" t="s">
        <v>19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2388</v>
      </c>
      <c r="I16" s="18">
        <f>Table2[[#This Row],[Fjöldi 
1. ágúst 2024]]-Table2[[#This Row],[Fjöldi 
1. des. 2023]]</f>
        <v>-1332</v>
      </c>
      <c r="J16" s="19">
        <f>H16/G16-1</f>
        <v>-0.35806451612903223</v>
      </c>
    </row>
    <row r="17" spans="1:12" ht="15.75" x14ac:dyDescent="0.25">
      <c r="A17" s="14">
        <v>2506</v>
      </c>
      <c r="B17" s="17" t="s">
        <v>20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1701</v>
      </c>
      <c r="I17" s="18">
        <f>Table2[[#This Row],[Fjöldi 
1. ágúst 2024]]-Table2[[#This Row],[Fjöldi 
1. des. 2023]]</f>
        <v>135</v>
      </c>
      <c r="J17" s="19">
        <f>H17/G17-1</f>
        <v>8.6206896551724199E-2</v>
      </c>
    </row>
    <row r="18" spans="1:12" ht="15.75" x14ac:dyDescent="0.25">
      <c r="A18" s="40">
        <v>2510</v>
      </c>
      <c r="B18" s="41" t="s">
        <v>21</v>
      </c>
      <c r="C18" s="42">
        <v>3586</v>
      </c>
      <c r="D18" s="42">
        <v>3649</v>
      </c>
      <c r="E18" s="42">
        <v>3744</v>
      </c>
      <c r="F18" s="42">
        <v>3909</v>
      </c>
      <c r="G18" s="42">
        <v>4036</v>
      </c>
      <c r="H18" s="42">
        <v>4136</v>
      </c>
      <c r="I18" s="37">
        <f>Table2[[#This Row],[Fjöldi 
1. ágúst 2024]]-Table2[[#This Row],[Fjöldi 
1. des. 2023]]</f>
        <v>100</v>
      </c>
      <c r="J18" s="39">
        <f>H18/G18-1</f>
        <v>2.4777006937561907E-2</v>
      </c>
    </row>
    <row r="19" spans="1:12" ht="19.5" customHeight="1" x14ac:dyDescent="0.25">
      <c r="A19" s="20" t="s">
        <v>22</v>
      </c>
      <c r="B19" s="21"/>
      <c r="C19" s="22">
        <v>16666</v>
      </c>
      <c r="D19" s="22">
        <v>16705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18422</v>
      </c>
      <c r="I19" s="23">
        <f>Table2[[#This Row],[Fjöldi 
1. ágúst 2024]]-Table2[[#This Row],[Fjöldi 
1. des. 2023]]</f>
        <v>381</v>
      </c>
      <c r="J19" s="11">
        <f>H19/G19-1</f>
        <v>2.1118563272545909E-2</v>
      </c>
      <c r="L19" s="34"/>
    </row>
    <row r="20" spans="1:12" ht="15.75" x14ac:dyDescent="0.25">
      <c r="A20" s="14">
        <v>3000</v>
      </c>
      <c r="B20" s="17" t="s">
        <v>23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8448</v>
      </c>
      <c r="I20" s="18">
        <f>Table2[[#This Row],[Fjöldi 
1. ágúst 2024]]-Table2[[#This Row],[Fjöldi 
1. des. 2023]]</f>
        <v>221</v>
      </c>
      <c r="J20" s="19">
        <f>H20/G20-1</f>
        <v>2.6862768931566805E-2</v>
      </c>
    </row>
    <row r="21" spans="1:12" ht="15.75" x14ac:dyDescent="0.25">
      <c r="A21" s="40">
        <v>3506</v>
      </c>
      <c r="B21" s="41" t="s">
        <v>24</v>
      </c>
      <c r="C21" s="42">
        <v>65</v>
      </c>
      <c r="D21" s="42">
        <v>65</v>
      </c>
      <c r="E21" s="42">
        <v>60</v>
      </c>
      <c r="F21" s="42">
        <v>58</v>
      </c>
      <c r="G21" s="42">
        <v>59</v>
      </c>
      <c r="H21" s="42">
        <v>77</v>
      </c>
      <c r="I21" s="37">
        <f>Table2[[#This Row],[Fjöldi 
1. ágúst 2024]]-Table2[[#This Row],[Fjöldi 
1. des. 2023]]</f>
        <v>18</v>
      </c>
      <c r="J21" s="39">
        <f>H21/G21-1</f>
        <v>0.30508474576271194</v>
      </c>
    </row>
    <row r="22" spans="1:12" ht="15.75" x14ac:dyDescent="0.25">
      <c r="A22" s="14">
        <v>3511</v>
      </c>
      <c r="B22" s="17" t="s">
        <v>25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787</v>
      </c>
      <c r="I22" s="18">
        <f>Table2[[#This Row],[Fjöldi 
1. ágúst 2024]]-Table2[[#This Row],[Fjöldi 
1. des. 2023]]</f>
        <v>26</v>
      </c>
      <c r="J22" s="19">
        <f>H22/G22-1</f>
        <v>3.4165571616294299E-2</v>
      </c>
    </row>
    <row r="23" spans="1:12" ht="15.75" x14ac:dyDescent="0.25">
      <c r="A23" s="14">
        <v>3609</v>
      </c>
      <c r="B23" s="17" t="s">
        <v>26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4379</v>
      </c>
      <c r="I23" s="18">
        <f>Table2[[#This Row],[Fjöldi 
1. ágúst 2024]]-Table2[[#This Row],[Fjöldi 
1. des. 2023]]</f>
        <v>46</v>
      </c>
      <c r="J23" s="19">
        <f>H23/G23-1</f>
        <v>1.0616201246249624E-2</v>
      </c>
    </row>
    <row r="24" spans="1:12" ht="15.75" x14ac:dyDescent="0.25">
      <c r="A24" s="14">
        <v>3709</v>
      </c>
      <c r="B24" s="17" t="s">
        <v>27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875</v>
      </c>
      <c r="I24" s="18">
        <f>Table2[[#This Row],[Fjöldi 
1. ágúst 2024]]-Table2[[#This Row],[Fjöldi 
1. des. 2023]]</f>
        <v>10</v>
      </c>
      <c r="J24" s="19">
        <f>H24/G24-1</f>
        <v>1.1560693641618602E-2</v>
      </c>
    </row>
    <row r="25" spans="1:12" ht="15.75" x14ac:dyDescent="0.25">
      <c r="A25" s="14">
        <v>3713</v>
      </c>
      <c r="B25" s="17" t="s">
        <v>28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123</v>
      </c>
      <c r="I25" s="18">
        <f>Table2[[#This Row],[Fjöldi 
1. ágúst 2024]]-Table2[[#This Row],[Fjöldi 
1. des. 2023]]</f>
        <v>-2</v>
      </c>
      <c r="J25" s="19">
        <f>H25/G25-1</f>
        <v>-1.6000000000000014E-2</v>
      </c>
    </row>
    <row r="26" spans="1:12" ht="15.75" x14ac:dyDescent="0.25">
      <c r="A26" s="14">
        <v>3714</v>
      </c>
      <c r="B26" s="17" t="s">
        <v>29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1734</v>
      </c>
      <c r="I26" s="18">
        <f>Table2[[#This Row],[Fjöldi 
1. ágúst 2024]]-Table2[[#This Row],[Fjöldi 
1. des. 2023]]</f>
        <v>37</v>
      </c>
      <c r="J26" s="19">
        <f>H26/G26-1</f>
        <v>2.1803182086034267E-2</v>
      </c>
    </row>
    <row r="27" spans="1:12" ht="15.75" x14ac:dyDescent="0.25">
      <c r="A27" s="14">
        <v>3716</v>
      </c>
      <c r="B27" s="17" t="s">
        <v>30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1337</v>
      </c>
      <c r="I27" s="18">
        <f>Table2[[#This Row],[Fjöldi 
1. ágúst 2024]]-Table2[[#This Row],[Fjöldi 
1. des. 2023]]</f>
        <v>18</v>
      </c>
      <c r="J27" s="19">
        <f>H27/G27-1</f>
        <v>1.3646702047005244E-2</v>
      </c>
    </row>
    <row r="28" spans="1:12" ht="15.75" x14ac:dyDescent="0.25">
      <c r="A28" s="14">
        <v>3811</v>
      </c>
      <c r="B28" s="17" t="s">
        <v>31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662</v>
      </c>
      <c r="I28" s="18">
        <f>Table2[[#This Row],[Fjöldi 
1. ágúst 2024]]-Table2[[#This Row],[Fjöldi 
1. des. 2023]]</f>
        <v>7</v>
      </c>
      <c r="J28" s="19">
        <f>H28/G28-1</f>
        <v>1.0687022900763399E-2</v>
      </c>
    </row>
    <row r="29" spans="1:12" ht="21" customHeight="1" x14ac:dyDescent="0.25">
      <c r="A29" s="20" t="s">
        <v>32</v>
      </c>
      <c r="B29" s="24"/>
      <c r="C29" s="22">
        <v>7118</v>
      </c>
      <c r="D29" s="22">
        <v>7099</v>
      </c>
      <c r="E29" s="22">
        <f>E30+E31+E32+E33+E34+E35+E36+E37+E38</f>
        <v>7204</v>
      </c>
      <c r="F29" s="22">
        <f>F30+F31+F32+F33+F34+F35+F36+F37+F38</f>
        <v>7370</v>
      </c>
      <c r="G29" s="22">
        <f>G30+G31+G32+G33+G34+G35+G36+G37+G38</f>
        <v>7477</v>
      </c>
      <c r="H29" s="22">
        <f>H30+H31+H32+H33+H34+H35+H36+H37+H38</f>
        <v>7532</v>
      </c>
      <c r="I29" s="23">
        <f>Table2[[#This Row],[Fjöldi 
1. ágúst 2024]]-Table2[[#This Row],[Fjöldi 
1. des. 2023]]</f>
        <v>55</v>
      </c>
      <c r="J29" s="11">
        <f>H29/G29-1</f>
        <v>7.3558914002942455E-3</v>
      </c>
      <c r="L29" s="34"/>
    </row>
    <row r="30" spans="1:12" ht="15.75" x14ac:dyDescent="0.25">
      <c r="A30" s="14">
        <v>4100</v>
      </c>
      <c r="B30" s="17" t="s">
        <v>33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1022</v>
      </c>
      <c r="I30" s="18">
        <f>Table2[[#This Row],[Fjöldi 
1. ágúst 2024]]-Table2[[#This Row],[Fjöldi 
1. des. 2023]]</f>
        <v>4</v>
      </c>
      <c r="J30" s="19">
        <f>H30/G30-1</f>
        <v>3.9292730844793233E-3</v>
      </c>
    </row>
    <row r="31" spans="1:12" ht="15.75" x14ac:dyDescent="0.25">
      <c r="A31" s="14">
        <v>4200</v>
      </c>
      <c r="B31" s="17" t="s">
        <v>34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4002</v>
      </c>
      <c r="I31" s="18">
        <f>Table2[[#This Row],[Fjöldi 
1. ágúst 2024]]-Table2[[#This Row],[Fjöldi 
1. des. 2023]]</f>
        <v>67</v>
      </c>
      <c r="J31" s="19">
        <f>H31/G31-1</f>
        <v>1.7026683608640347E-2</v>
      </c>
    </row>
    <row r="32" spans="1:12" ht="15.75" x14ac:dyDescent="0.25">
      <c r="A32" s="14">
        <v>4502</v>
      </c>
      <c r="B32" s="17" t="s">
        <v>35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244</v>
      </c>
      <c r="I32" s="18">
        <f>Table2[[#This Row],[Fjöldi 
1. ágúst 2024]]-Table2[[#This Row],[Fjöldi 
1. des. 2023]]</f>
        <v>-3</v>
      </c>
      <c r="J32" s="19">
        <f>H32/G32-1</f>
        <v>-1.2145748987854255E-2</v>
      </c>
    </row>
    <row r="33" spans="1:12" ht="15.75" x14ac:dyDescent="0.25">
      <c r="A33" s="14">
        <v>4604</v>
      </c>
      <c r="B33" s="17" t="s">
        <v>85</v>
      </c>
      <c r="C33" s="12">
        <v>252</v>
      </c>
      <c r="D33" s="12">
        <v>269</v>
      </c>
      <c r="E33" s="12">
        <v>255</v>
      </c>
      <c r="F33" s="12">
        <v>268</v>
      </c>
      <c r="G33" s="12">
        <v>260</v>
      </c>
      <c r="H33" s="12"/>
      <c r="I33" s="18"/>
      <c r="J33" s="19"/>
    </row>
    <row r="34" spans="1:12" ht="15.75" x14ac:dyDescent="0.25">
      <c r="A34" s="14">
        <v>4607</v>
      </c>
      <c r="B34" s="17" t="s">
        <v>86</v>
      </c>
      <c r="C34" s="12">
        <v>1020</v>
      </c>
      <c r="D34" s="12">
        <v>1065</v>
      </c>
      <c r="E34" s="12">
        <v>1131</v>
      </c>
      <c r="F34" s="12">
        <v>1174</v>
      </c>
      <c r="G34" s="12">
        <v>1195</v>
      </c>
      <c r="H34" s="12">
        <v>1447</v>
      </c>
      <c r="I34" s="18">
        <f>Table2[[#This Row],[Fjöldi 
1. ágúst 2024]]-Table2[[#This Row],[Fjöldi 
1. des. 2023]]</f>
        <v>252</v>
      </c>
      <c r="J34" s="19">
        <f>H34/G34-1</f>
        <v>0.21087866108786613</v>
      </c>
    </row>
    <row r="35" spans="1:12" ht="15.75" x14ac:dyDescent="0.25">
      <c r="A35" s="14">
        <v>4803</v>
      </c>
      <c r="B35" s="17" t="s">
        <v>36</v>
      </c>
      <c r="C35" s="12">
        <v>209</v>
      </c>
      <c r="D35" s="12">
        <v>202</v>
      </c>
      <c r="E35" s="12">
        <v>213</v>
      </c>
      <c r="F35" s="12">
        <v>234</v>
      </c>
      <c r="G35" s="12">
        <v>232</v>
      </c>
      <c r="H35" s="12">
        <v>229</v>
      </c>
      <c r="I35" s="18">
        <f>Table2[[#This Row],[Fjöldi 
1. ágúst 2024]]-Table2[[#This Row],[Fjöldi 
1. des. 2023]]</f>
        <v>-3</v>
      </c>
      <c r="J35" s="19">
        <f>H35/G35-1</f>
        <v>-1.2931034482758674E-2</v>
      </c>
    </row>
    <row r="36" spans="1:12" ht="15.75" x14ac:dyDescent="0.25">
      <c r="A36" s="14">
        <v>4901</v>
      </c>
      <c r="B36" s="17" t="s">
        <v>37</v>
      </c>
      <c r="C36" s="12">
        <v>43</v>
      </c>
      <c r="D36" s="12">
        <v>40</v>
      </c>
      <c r="E36" s="12">
        <v>41</v>
      </c>
      <c r="F36" s="12">
        <v>50</v>
      </c>
      <c r="G36" s="12">
        <v>53</v>
      </c>
      <c r="H36" s="12">
        <v>52</v>
      </c>
      <c r="I36" s="18">
        <f>Table2[[#This Row],[Fjöldi 
1. ágúst 2024]]-Table2[[#This Row],[Fjöldi 
1. des. 2023]]</f>
        <v>-1</v>
      </c>
      <c r="J36" s="19">
        <f>H36/G36-1</f>
        <v>-1.8867924528301883E-2</v>
      </c>
    </row>
    <row r="37" spans="1:12" ht="15.75" x14ac:dyDescent="0.25">
      <c r="A37" s="14">
        <v>4902</v>
      </c>
      <c r="B37" s="17" t="s">
        <v>38</v>
      </c>
      <c r="C37" s="12">
        <v>109</v>
      </c>
      <c r="D37" s="12">
        <v>110</v>
      </c>
      <c r="E37" s="12">
        <v>108</v>
      </c>
      <c r="F37" s="12">
        <v>113</v>
      </c>
      <c r="G37" s="12">
        <v>107</v>
      </c>
      <c r="H37" s="12">
        <v>116</v>
      </c>
      <c r="I37" s="18">
        <f>Table2[[#This Row],[Fjöldi 
1. ágúst 2024]]-Table2[[#This Row],[Fjöldi 
1. des. 2023]]</f>
        <v>9</v>
      </c>
      <c r="J37" s="19">
        <f>H37/G37-1</f>
        <v>8.4112149532710179E-2</v>
      </c>
    </row>
    <row r="38" spans="1:12" ht="15.75" x14ac:dyDescent="0.25">
      <c r="A38" s="14">
        <v>4911</v>
      </c>
      <c r="B38" s="17" t="s">
        <v>39</v>
      </c>
      <c r="C38" s="12">
        <v>454</v>
      </c>
      <c r="D38" s="12">
        <v>435</v>
      </c>
      <c r="E38" s="12">
        <v>426</v>
      </c>
      <c r="F38" s="12">
        <v>428</v>
      </c>
      <c r="G38" s="12">
        <v>430</v>
      </c>
      <c r="H38" s="12">
        <v>420</v>
      </c>
      <c r="I38" s="18">
        <f>Table2[[#This Row],[Fjöldi 
1. ágúst 2024]]-Table2[[#This Row],[Fjöldi 
1. des. 2023]]</f>
        <v>-10</v>
      </c>
      <c r="J38" s="19">
        <f>H38/G38-1</f>
        <v>-2.3255813953488413E-2</v>
      </c>
    </row>
    <row r="39" spans="1:12" ht="21.75" customHeight="1" x14ac:dyDescent="0.25">
      <c r="A39" s="20" t="s">
        <v>40</v>
      </c>
      <c r="B39" s="24"/>
      <c r="C39" s="22">
        <f>C40+C43+C41+C42+C44</f>
        <v>7327</v>
      </c>
      <c r="D39" s="22">
        <f>D40+D43+D41+D42+D44</f>
        <v>7412</v>
      </c>
      <c r="E39" s="22">
        <f>E40+E43+E41+E42+E44</f>
        <v>7424</v>
      </c>
      <c r="F39" s="22">
        <f>F40+F43+F41+F42+F44</f>
        <v>7446</v>
      </c>
      <c r="G39" s="22">
        <f>G40+G43+G41+G42+G44</f>
        <v>7501</v>
      </c>
      <c r="H39" s="22">
        <f>H40+H43+H41+H42+H44</f>
        <v>7579</v>
      </c>
      <c r="I39" s="23">
        <f>Table2[[#This Row],[Fjöldi 
1. ágúst 2024]]-Table2[[#This Row],[Fjöldi 
1. des. 2023]]</f>
        <v>78</v>
      </c>
      <c r="J39" s="11">
        <f>H39/G39-1</f>
        <v>1.0398613518197486E-2</v>
      </c>
      <c r="L39" s="34"/>
    </row>
    <row r="40" spans="1:12" ht="15.75" x14ac:dyDescent="0.25">
      <c r="A40" s="14">
        <v>5508</v>
      </c>
      <c r="B40" s="17" t="s">
        <v>41</v>
      </c>
      <c r="C40" s="12">
        <v>1210</v>
      </c>
      <c r="D40" s="12">
        <v>1219</v>
      </c>
      <c r="E40" s="12">
        <v>1230</v>
      </c>
      <c r="F40" s="12">
        <v>1259</v>
      </c>
      <c r="G40" s="12">
        <v>1260</v>
      </c>
      <c r="H40" s="12">
        <v>1262</v>
      </c>
      <c r="I40" s="18">
        <f>Table2[[#This Row],[Fjöldi 
1. ágúst 2024]]-Table2[[#This Row],[Fjöldi 
1. des. 2023]]</f>
        <v>2</v>
      </c>
      <c r="J40" s="19">
        <f>H40/G40-1</f>
        <v>1.5873015873015817E-3</v>
      </c>
    </row>
    <row r="41" spans="1:12" ht="15.75" x14ac:dyDescent="0.25">
      <c r="A41" s="14">
        <v>5609</v>
      </c>
      <c r="B41" s="17" t="s">
        <v>42</v>
      </c>
      <c r="C41" s="12">
        <v>473</v>
      </c>
      <c r="D41" s="12">
        <v>475</v>
      </c>
      <c r="E41" s="12">
        <v>484</v>
      </c>
      <c r="F41" s="12">
        <v>483</v>
      </c>
      <c r="G41" s="12">
        <v>468</v>
      </c>
      <c r="H41" s="12">
        <v>474</v>
      </c>
      <c r="I41" s="18">
        <f>Table2[[#This Row],[Fjöldi 
1. ágúst 2024]]-Table2[[#This Row],[Fjöldi 
1. des. 2023]]</f>
        <v>6</v>
      </c>
      <c r="J41" s="19">
        <f>H41/G41-1</f>
        <v>1.2820512820512775E-2</v>
      </c>
    </row>
    <row r="42" spans="1:12" ht="15.75" x14ac:dyDescent="0.25">
      <c r="A42" s="14">
        <v>5611</v>
      </c>
      <c r="B42" s="17" t="s">
        <v>43</v>
      </c>
      <c r="C42" s="12">
        <v>90</v>
      </c>
      <c r="D42" s="12">
        <v>92</v>
      </c>
      <c r="E42" s="12">
        <v>90</v>
      </c>
      <c r="F42" s="12">
        <v>89</v>
      </c>
      <c r="G42" s="12">
        <v>86</v>
      </c>
      <c r="H42" s="12">
        <v>84</v>
      </c>
      <c r="I42" s="18">
        <f>Table2[[#This Row],[Fjöldi 
1. ágúst 2024]]-Table2[[#This Row],[Fjöldi 
1. des. 2023]]</f>
        <v>-2</v>
      </c>
      <c r="J42" s="19">
        <f>H42/G42-1</f>
        <v>-2.3255813953488413E-2</v>
      </c>
    </row>
    <row r="43" spans="1:12" ht="15.75" x14ac:dyDescent="0.25">
      <c r="A43" s="14">
        <v>5613</v>
      </c>
      <c r="B43" s="17" t="s">
        <v>44</v>
      </c>
      <c r="C43" s="12">
        <v>1312</v>
      </c>
      <c r="D43" s="12">
        <v>1326</v>
      </c>
      <c r="E43" s="12">
        <v>1314</v>
      </c>
      <c r="F43" s="12">
        <v>1297</v>
      </c>
      <c r="G43" s="12">
        <v>1300</v>
      </c>
      <c r="H43" s="12">
        <v>1320</v>
      </c>
      <c r="I43" s="18">
        <f>Table2[[#This Row],[Fjöldi 
1. ágúst 2024]]-Table2[[#This Row],[Fjöldi 
1. des. 2023]]</f>
        <v>20</v>
      </c>
      <c r="J43" s="19">
        <f>H43/G43-1</f>
        <v>1.538461538461533E-2</v>
      </c>
    </row>
    <row r="44" spans="1:12" ht="15.75" x14ac:dyDescent="0.25">
      <c r="A44" s="14">
        <v>5716</v>
      </c>
      <c r="B44" s="17" t="s">
        <v>45</v>
      </c>
      <c r="C44" s="12">
        <v>4242</v>
      </c>
      <c r="D44" s="12">
        <v>4300</v>
      </c>
      <c r="E44" s="12">
        <v>4306</v>
      </c>
      <c r="F44" s="12">
        <v>4318</v>
      </c>
      <c r="G44" s="12">
        <v>4387</v>
      </c>
      <c r="H44" s="12">
        <v>4439</v>
      </c>
      <c r="I44" s="18">
        <f>Table2[[#This Row],[Fjöldi 
1. ágúst 2024]]-Table2[[#This Row],[Fjöldi 
1. des. 2023]]</f>
        <v>52</v>
      </c>
      <c r="J44" s="19">
        <f>H44/G44-1</f>
        <v>1.1853202644175997E-2</v>
      </c>
    </row>
    <row r="45" spans="1:12" ht="24" customHeight="1" x14ac:dyDescent="0.25">
      <c r="A45" s="20" t="s">
        <v>46</v>
      </c>
      <c r="B45" s="24"/>
      <c r="C45" s="22">
        <v>30596</v>
      </c>
      <c r="D45" s="22">
        <v>30632</v>
      </c>
      <c r="E45" s="22">
        <f>E46+E47+E48+E49+E50+E51+E52+E53+E54+E55+E56</f>
        <v>31118</v>
      </c>
      <c r="F45" s="22">
        <f>F46+F47+F48+F49+F50+F51+F52+F53+F54+F55+F56</f>
        <v>31789</v>
      </c>
      <c r="G45" s="22">
        <f>G46+G47+G48+G49+G50+G51+G52+G53+G54+G55+G56</f>
        <v>32339</v>
      </c>
      <c r="H45" s="22">
        <f>H46+H47+H48+H49+H50+H51+H52+H53+H54+H55+H56</f>
        <v>32774</v>
      </c>
      <c r="I45" s="23">
        <f>Table2[[#This Row],[Fjöldi 
1. ágúst 2024]]-Table2[[#This Row],[Fjöldi 
1. des. 2023]]</f>
        <v>435</v>
      </c>
      <c r="J45" s="11">
        <f>H45/G45-1</f>
        <v>1.34512508117135E-2</v>
      </c>
      <c r="L45" s="34"/>
    </row>
    <row r="46" spans="1:12" ht="15.75" x14ac:dyDescent="0.25">
      <c r="A46" s="40">
        <v>6000</v>
      </c>
      <c r="B46" s="41" t="s">
        <v>47</v>
      </c>
      <c r="C46" s="42">
        <v>19024</v>
      </c>
      <c r="D46" s="42">
        <v>19217</v>
      </c>
      <c r="E46" s="42">
        <v>19583</v>
      </c>
      <c r="F46" s="42">
        <v>19898</v>
      </c>
      <c r="G46" s="42">
        <v>20199</v>
      </c>
      <c r="H46" s="42">
        <v>20383</v>
      </c>
      <c r="I46" s="37">
        <f>Table2[[#This Row],[Fjöldi 
1. ágúst 2024]]-Table2[[#This Row],[Fjöldi 
1. des. 2023]]</f>
        <v>184</v>
      </c>
      <c r="J46" s="39">
        <f>H46/G46-1</f>
        <v>9.1093618495965423E-3</v>
      </c>
    </row>
    <row r="47" spans="1:12" ht="15.75" x14ac:dyDescent="0.25">
      <c r="A47" s="14">
        <v>6100</v>
      </c>
      <c r="B47" s="17" t="s">
        <v>48</v>
      </c>
      <c r="C47" s="12">
        <v>3111</v>
      </c>
      <c r="D47" s="12">
        <v>3034</v>
      </c>
      <c r="E47" s="12">
        <v>3038</v>
      </c>
      <c r="F47" s="12">
        <v>3162</v>
      </c>
      <c r="G47" s="12">
        <v>3200</v>
      </c>
      <c r="H47" s="12">
        <v>3266</v>
      </c>
      <c r="I47" s="18">
        <f>Table2[[#This Row],[Fjöldi 
1. ágúst 2024]]-Table2[[#This Row],[Fjöldi 
1. des. 2023]]</f>
        <v>66</v>
      </c>
      <c r="J47" s="19">
        <f>H47/G47-1</f>
        <v>2.0624999999999893E-2</v>
      </c>
    </row>
    <row r="48" spans="1:12" ht="15.75" x14ac:dyDescent="0.25">
      <c r="A48" s="14">
        <v>6250</v>
      </c>
      <c r="B48" s="17" t="s">
        <v>49</v>
      </c>
      <c r="C48" s="12">
        <v>2007</v>
      </c>
      <c r="D48" s="12">
        <v>1987</v>
      </c>
      <c r="E48" s="12">
        <v>1971</v>
      </c>
      <c r="F48" s="12">
        <v>1977</v>
      </c>
      <c r="G48" s="12">
        <v>2010</v>
      </c>
      <c r="H48" s="12">
        <v>2024</v>
      </c>
      <c r="I48" s="18">
        <f>Table2[[#This Row],[Fjöldi 
1. ágúst 2024]]-Table2[[#This Row],[Fjöldi 
1. des. 2023]]</f>
        <v>14</v>
      </c>
      <c r="J48" s="19">
        <f>H48/G48-1</f>
        <v>6.9651741293532687E-3</v>
      </c>
    </row>
    <row r="49" spans="1:12" ht="15.75" x14ac:dyDescent="0.25">
      <c r="A49" s="14">
        <v>6400</v>
      </c>
      <c r="B49" s="17" t="s">
        <v>50</v>
      </c>
      <c r="C49" s="12">
        <v>1902</v>
      </c>
      <c r="D49" s="12">
        <v>1861</v>
      </c>
      <c r="E49" s="12">
        <v>1862</v>
      </c>
      <c r="F49" s="12">
        <v>1905</v>
      </c>
      <c r="G49" s="12">
        <v>1915</v>
      </c>
      <c r="H49" s="12">
        <v>1919</v>
      </c>
      <c r="I49" s="18">
        <f>Table2[[#This Row],[Fjöldi 
1. ágúst 2024]]-Table2[[#This Row],[Fjöldi 
1. des. 2023]]</f>
        <v>4</v>
      </c>
      <c r="J49" s="19">
        <f>H49/G49-1</f>
        <v>2.0887728459531019E-3</v>
      </c>
    </row>
    <row r="50" spans="1:12" ht="15.75" x14ac:dyDescent="0.25">
      <c r="A50" s="14">
        <v>6513</v>
      </c>
      <c r="B50" s="17" t="s">
        <v>51</v>
      </c>
      <c r="C50" s="12">
        <v>1079</v>
      </c>
      <c r="D50" s="12">
        <v>1095</v>
      </c>
      <c r="E50" s="12">
        <v>1120</v>
      </c>
      <c r="F50" s="12">
        <v>1157</v>
      </c>
      <c r="G50" s="12">
        <v>1180</v>
      </c>
      <c r="H50" s="12">
        <v>1202</v>
      </c>
      <c r="I50" s="18">
        <f>Table2[[#This Row],[Fjöldi 
1. ágúst 2024]]-Table2[[#This Row],[Fjöldi 
1. des. 2023]]</f>
        <v>22</v>
      </c>
      <c r="J50" s="19">
        <f>H50/G50-1</f>
        <v>1.8644067796610209E-2</v>
      </c>
    </row>
    <row r="51" spans="1:12" ht="15.75" x14ac:dyDescent="0.25">
      <c r="A51" s="14">
        <v>6515</v>
      </c>
      <c r="B51" s="17" t="s">
        <v>52</v>
      </c>
      <c r="C51" s="12">
        <v>621</v>
      </c>
      <c r="D51" s="12">
        <v>648</v>
      </c>
      <c r="E51" s="12">
        <v>704</v>
      </c>
      <c r="F51" s="12">
        <v>769</v>
      </c>
      <c r="G51" s="12">
        <v>812</v>
      </c>
      <c r="H51" s="12">
        <v>861</v>
      </c>
      <c r="I51" s="18">
        <f>Table2[[#This Row],[Fjöldi 
1. ágúst 2024]]-Table2[[#This Row],[Fjöldi 
1. des. 2023]]</f>
        <v>49</v>
      </c>
      <c r="J51" s="19">
        <f>H51/G51-1</f>
        <v>6.0344827586206851E-2</v>
      </c>
    </row>
    <row r="52" spans="1:12" ht="15.75" x14ac:dyDescent="0.25">
      <c r="A52" s="14">
        <v>6601</v>
      </c>
      <c r="B52" s="17" t="s">
        <v>53</v>
      </c>
      <c r="C52" s="12">
        <v>482</v>
      </c>
      <c r="D52" s="12">
        <v>436</v>
      </c>
      <c r="E52" s="12">
        <v>457</v>
      </c>
      <c r="F52" s="12">
        <v>482</v>
      </c>
      <c r="G52" s="12">
        <v>506</v>
      </c>
      <c r="H52" s="12">
        <v>500</v>
      </c>
      <c r="I52" s="18">
        <f>Table2[[#This Row],[Fjöldi 
1. ágúst 2024]]-Table2[[#This Row],[Fjöldi 
1. des. 2023]]</f>
        <v>-6</v>
      </c>
      <c r="J52" s="19">
        <f>H52/G52-1</f>
        <v>-1.1857707509881465E-2</v>
      </c>
    </row>
    <row r="53" spans="1:12" ht="15.75" x14ac:dyDescent="0.25">
      <c r="A53" s="14">
        <v>6602</v>
      </c>
      <c r="B53" s="17" t="s">
        <v>54</v>
      </c>
      <c r="C53" s="12">
        <v>370</v>
      </c>
      <c r="D53" s="12">
        <v>371</v>
      </c>
      <c r="E53" s="12">
        <v>369</v>
      </c>
      <c r="F53" s="12">
        <v>381</v>
      </c>
      <c r="G53" s="12">
        <v>403</v>
      </c>
      <c r="H53" s="12">
        <v>409</v>
      </c>
      <c r="I53" s="18">
        <f>Table2[[#This Row],[Fjöldi 
1. ágúst 2024]]-Table2[[#This Row],[Fjöldi 
1. des. 2023]]</f>
        <v>6</v>
      </c>
      <c r="J53" s="19">
        <f>H53/G53-1</f>
        <v>1.4888337468982549E-2</v>
      </c>
    </row>
    <row r="54" spans="1:12" ht="15.75" x14ac:dyDescent="0.25">
      <c r="A54" s="14">
        <v>6611</v>
      </c>
      <c r="B54" s="17" t="s">
        <v>55</v>
      </c>
      <c r="C54" s="12">
        <v>54</v>
      </c>
      <c r="D54" s="12">
        <v>56</v>
      </c>
      <c r="E54" s="12">
        <v>61</v>
      </c>
      <c r="F54" s="12">
        <v>61</v>
      </c>
      <c r="G54" s="12">
        <v>57</v>
      </c>
      <c r="H54" s="12">
        <v>56</v>
      </c>
      <c r="I54" s="18">
        <f>Table2[[#This Row],[Fjöldi 
1. ágúst 2024]]-Table2[[#This Row],[Fjöldi 
1. des. 2023]]</f>
        <v>-1</v>
      </c>
      <c r="J54" s="19">
        <f>H54/G54-1</f>
        <v>-1.7543859649122862E-2</v>
      </c>
    </row>
    <row r="55" spans="1:12" ht="15.75" x14ac:dyDescent="0.25">
      <c r="A55" s="40">
        <v>6613</v>
      </c>
      <c r="B55" s="41" t="s">
        <v>56</v>
      </c>
      <c r="C55" s="42">
        <v>1371</v>
      </c>
      <c r="D55" s="42">
        <v>1329</v>
      </c>
      <c r="E55" s="42">
        <v>1349</v>
      </c>
      <c r="F55" s="42">
        <v>1403</v>
      </c>
      <c r="G55" s="42">
        <v>1477</v>
      </c>
      <c r="H55" s="42">
        <v>1558</v>
      </c>
      <c r="I55" s="37">
        <f>Table2[[#This Row],[Fjöldi 
1. ágúst 2024]]-Table2[[#This Row],[Fjöldi 
1. des. 2023]]</f>
        <v>81</v>
      </c>
      <c r="J55" s="39">
        <f>H55/G55-1</f>
        <v>5.484089370345302E-2</v>
      </c>
    </row>
    <row r="56" spans="1:12" ht="15.75" x14ac:dyDescent="0.25">
      <c r="A56" s="14">
        <v>6710</v>
      </c>
      <c r="B56" s="17" t="s">
        <v>57</v>
      </c>
      <c r="C56" s="12">
        <v>575</v>
      </c>
      <c r="D56" s="12">
        <v>598</v>
      </c>
      <c r="E56" s="12">
        <v>604</v>
      </c>
      <c r="F56" s="12">
        <v>594</v>
      </c>
      <c r="G56" s="12">
        <v>580</v>
      </c>
      <c r="H56" s="12">
        <v>596</v>
      </c>
      <c r="I56" s="18">
        <f>Table2[[#This Row],[Fjöldi 
1. ágúst 2024]]-Table2[[#This Row],[Fjöldi 
1. des. 2023]]</f>
        <v>16</v>
      </c>
      <c r="J56" s="19">
        <f>H56/G56-1</f>
        <v>2.7586206896551779E-2</v>
      </c>
    </row>
    <row r="57" spans="1:12" ht="19.5" customHeight="1" x14ac:dyDescent="0.25">
      <c r="A57" s="20" t="s">
        <v>58</v>
      </c>
      <c r="B57" s="24"/>
      <c r="C57" s="22">
        <v>10740</v>
      </c>
      <c r="D57" s="22">
        <v>10849</v>
      </c>
      <c r="E57" s="22">
        <f>E58+E59+E60+E61</f>
        <v>11014</v>
      </c>
      <c r="F57" s="22">
        <f>F58+F59+F60+F61</f>
        <v>11232</v>
      </c>
      <c r="G57" s="22">
        <f>G58+G59+G60+G61</f>
        <v>11502</v>
      </c>
      <c r="H57" s="22">
        <f>H58+H59+H60+H61</f>
        <v>11672</v>
      </c>
      <c r="I57" s="23">
        <f>Table2[[#This Row],[Fjöldi 
1. ágúst 2024]]-Table2[[#This Row],[Fjöldi 
1. des. 2023]]</f>
        <v>170</v>
      </c>
      <c r="J57" s="11">
        <f>H57/G57-1</f>
        <v>1.4780038254216699E-2</v>
      </c>
      <c r="L57" s="34"/>
    </row>
    <row r="58" spans="1:12" ht="15.75" x14ac:dyDescent="0.25">
      <c r="A58" s="14">
        <v>7300</v>
      </c>
      <c r="B58" s="17" t="s">
        <v>59</v>
      </c>
      <c r="C58" s="12">
        <v>5073</v>
      </c>
      <c r="D58" s="12">
        <v>5088</v>
      </c>
      <c r="E58" s="12">
        <v>5187</v>
      </c>
      <c r="F58" s="12">
        <v>5259</v>
      </c>
      <c r="G58" s="12">
        <v>5374</v>
      </c>
      <c r="H58" s="12">
        <v>5481</v>
      </c>
      <c r="I58" s="18">
        <f>Table2[[#This Row],[Fjöldi 
1. ágúst 2024]]-Table2[[#This Row],[Fjöldi 
1. des. 2023]]</f>
        <v>107</v>
      </c>
      <c r="J58" s="19">
        <f>H58/G58-1</f>
        <v>1.9910681056940716E-2</v>
      </c>
    </row>
    <row r="59" spans="1:12" ht="15.75" x14ac:dyDescent="0.25">
      <c r="A59" s="14">
        <v>7400</v>
      </c>
      <c r="B59" s="17" t="s">
        <v>60</v>
      </c>
      <c r="C59" s="12">
        <v>4925</v>
      </c>
      <c r="D59" s="12">
        <v>5005</v>
      </c>
      <c r="E59" s="12">
        <v>5059</v>
      </c>
      <c r="F59" s="12">
        <v>5217</v>
      </c>
      <c r="G59" s="12">
        <v>5358</v>
      </c>
      <c r="H59" s="12">
        <v>5414</v>
      </c>
      <c r="I59" s="18">
        <f>Table2[[#This Row],[Fjöldi 
1. ágúst 2024]]-Table2[[#This Row],[Fjöldi 
1. des. 2023]]</f>
        <v>56</v>
      </c>
      <c r="J59" s="19">
        <f>H59/G59-1</f>
        <v>1.0451661067562457E-2</v>
      </c>
    </row>
    <row r="60" spans="1:12" ht="15.75" x14ac:dyDescent="0.25">
      <c r="A60" s="14">
        <v>7502</v>
      </c>
      <c r="B60" s="17" t="s">
        <v>61</v>
      </c>
      <c r="C60" s="12">
        <v>656</v>
      </c>
      <c r="D60" s="12">
        <v>658</v>
      </c>
      <c r="E60" s="12">
        <v>668</v>
      </c>
      <c r="F60" s="12">
        <v>660</v>
      </c>
      <c r="G60" s="12">
        <v>667</v>
      </c>
      <c r="H60" s="12">
        <v>676</v>
      </c>
      <c r="I60" s="18">
        <f>Table2[[#This Row],[Fjöldi 
1. ágúst 2024]]-Table2[[#This Row],[Fjöldi 
1. des. 2023]]</f>
        <v>9</v>
      </c>
      <c r="J60" s="19">
        <f>H60/G60-1</f>
        <v>1.3493253373313419E-2</v>
      </c>
    </row>
    <row r="61" spans="1:12" ht="15.75" x14ac:dyDescent="0.25">
      <c r="A61" s="14">
        <v>7505</v>
      </c>
      <c r="B61" s="17" t="s">
        <v>62</v>
      </c>
      <c r="C61" s="12">
        <v>86</v>
      </c>
      <c r="D61" s="12">
        <v>98</v>
      </c>
      <c r="E61" s="12">
        <v>100</v>
      </c>
      <c r="F61" s="12">
        <v>96</v>
      </c>
      <c r="G61" s="12">
        <v>103</v>
      </c>
      <c r="H61" s="12">
        <v>101</v>
      </c>
      <c r="I61" s="18">
        <f>Table2[[#This Row],[Fjöldi 
1. ágúst 2024]]-Table2[[#This Row],[Fjöldi 
1. des. 2023]]</f>
        <v>-2</v>
      </c>
      <c r="J61" s="19">
        <f>H61/G61-1</f>
        <v>-1.9417475728155331E-2</v>
      </c>
    </row>
    <row r="62" spans="1:12" ht="20.25" customHeight="1" x14ac:dyDescent="0.25">
      <c r="A62" s="20" t="s">
        <v>63</v>
      </c>
      <c r="B62" s="21"/>
      <c r="C62" s="22">
        <v>30829</v>
      </c>
      <c r="D62" s="22">
        <v>31358</v>
      </c>
      <c r="E62" s="22">
        <f>E63+E64+E65+E66+E67+E68+E69+E70+E71+E72+E73+E74+E75+E76+E77</f>
        <v>32380</v>
      </c>
      <c r="F62" s="22">
        <f>F63+F64+F65+F66+F67+F68+F69+F70+F71+F72+F73+F74+F75+F76+F77</f>
        <v>33763</v>
      </c>
      <c r="G62" s="22">
        <f>G63+G64+G65+G66+G67+G68+G69+G70+G71+G72+G73+G74+G75+G76+G77</f>
        <v>35457</v>
      </c>
      <c r="H62" s="22">
        <f>H63+H64+H65+H66+H67+H68+H69+H70+H71+H72+H73+H74+H75+H76+H77</f>
        <v>36539</v>
      </c>
      <c r="I62" s="23">
        <f>Table2[[#This Row],[Fjöldi 
1. ágúst 2024]]-Table2[[#This Row],[Fjöldi 
1. des. 2023]]</f>
        <v>1082</v>
      </c>
      <c r="J62" s="11">
        <f>H62/G62-1</f>
        <v>3.0515836083143011E-2</v>
      </c>
      <c r="L62" s="34"/>
    </row>
    <row r="63" spans="1:12" ht="15.75" x14ac:dyDescent="0.25">
      <c r="A63" s="14">
        <v>8000</v>
      </c>
      <c r="B63" s="17" t="s">
        <v>64</v>
      </c>
      <c r="C63" s="12">
        <v>4358</v>
      </c>
      <c r="D63" s="12">
        <v>4330</v>
      </c>
      <c r="E63" s="12">
        <v>4416</v>
      </c>
      <c r="F63" s="12">
        <v>4525</v>
      </c>
      <c r="G63" s="12">
        <v>4631</v>
      </c>
      <c r="H63" s="12">
        <v>4752</v>
      </c>
      <c r="I63" s="18">
        <f>Table2[[#This Row],[Fjöldi 
1. ágúst 2024]]-Table2[[#This Row],[Fjöldi 
1. des. 2023]]</f>
        <v>121</v>
      </c>
      <c r="J63" s="19">
        <f>H63/G63-1</f>
        <v>2.6128266033254244E-2</v>
      </c>
    </row>
    <row r="64" spans="1:12" ht="15.75" x14ac:dyDescent="0.25">
      <c r="A64" s="14">
        <v>8200</v>
      </c>
      <c r="B64" s="17" t="s">
        <v>65</v>
      </c>
      <c r="C64" s="12">
        <v>10055</v>
      </c>
      <c r="D64" s="12">
        <v>10425</v>
      </c>
      <c r="E64" s="12">
        <v>10794</v>
      </c>
      <c r="F64" s="12">
        <v>11187</v>
      </c>
      <c r="G64" s="12">
        <v>11814</v>
      </c>
      <c r="H64" s="12">
        <v>12172</v>
      </c>
      <c r="I64" s="18">
        <f>Table2[[#This Row],[Fjöldi 
1. ágúst 2024]]-Table2[[#This Row],[Fjöldi 
1. des. 2023]]</f>
        <v>358</v>
      </c>
      <c r="J64" s="19">
        <f>H64/G64-1</f>
        <v>3.0303030303030276E-2</v>
      </c>
    </row>
    <row r="65" spans="1:10" ht="15.75" x14ac:dyDescent="0.25">
      <c r="A65" s="40">
        <v>8401</v>
      </c>
      <c r="B65" s="41" t="s">
        <v>66</v>
      </c>
      <c r="C65" s="42">
        <v>2435</v>
      </c>
      <c r="D65" s="42">
        <v>2396</v>
      </c>
      <c r="E65" s="42">
        <v>2450</v>
      </c>
      <c r="F65" s="42">
        <v>2550</v>
      </c>
      <c r="G65" s="42">
        <v>2643</v>
      </c>
      <c r="H65" s="42">
        <v>2689</v>
      </c>
      <c r="I65" s="37">
        <f>Table2[[#This Row],[Fjöldi 
1. ágúst 2024]]-Table2[[#This Row],[Fjöldi 
1. des. 2023]]</f>
        <v>46</v>
      </c>
      <c r="J65" s="39">
        <f>H65/G65-1</f>
        <v>1.7404464623533844E-2</v>
      </c>
    </row>
    <row r="66" spans="1:10" ht="15.75" x14ac:dyDescent="0.25">
      <c r="A66" s="14">
        <v>8508</v>
      </c>
      <c r="B66" s="17" t="s">
        <v>67</v>
      </c>
      <c r="C66" s="12">
        <v>717</v>
      </c>
      <c r="D66" s="12">
        <v>764</v>
      </c>
      <c r="E66" s="12">
        <v>808</v>
      </c>
      <c r="F66" s="12">
        <v>880</v>
      </c>
      <c r="G66" s="12">
        <v>973</v>
      </c>
      <c r="H66" s="12">
        <v>1069</v>
      </c>
      <c r="I66" s="18">
        <f>Table2[[#This Row],[Fjöldi 
1. ágúst 2024]]-Table2[[#This Row],[Fjöldi 
1. des. 2023]]</f>
        <v>96</v>
      </c>
      <c r="J66" s="19">
        <f>H66/G66-1</f>
        <v>9.8663926002055424E-2</v>
      </c>
    </row>
    <row r="67" spans="1:10" ht="15.75" x14ac:dyDescent="0.25">
      <c r="A67" s="14">
        <v>8509</v>
      </c>
      <c r="B67" s="17" t="s">
        <v>68</v>
      </c>
      <c r="C67" s="12">
        <v>626</v>
      </c>
      <c r="D67" s="12">
        <v>629</v>
      </c>
      <c r="E67" s="12">
        <v>647</v>
      </c>
      <c r="F67" s="12">
        <v>681</v>
      </c>
      <c r="G67" s="12">
        <v>700</v>
      </c>
      <c r="H67" s="12">
        <v>729</v>
      </c>
      <c r="I67" s="18">
        <f>Table2[[#This Row],[Fjöldi 
1. ágúst 2024]]-Table2[[#This Row],[Fjöldi 
1. des. 2023]]</f>
        <v>29</v>
      </c>
      <c r="J67" s="19">
        <f>H67/G67-1</f>
        <v>4.142857142857137E-2</v>
      </c>
    </row>
    <row r="68" spans="1:10" ht="15.75" x14ac:dyDescent="0.25">
      <c r="A68" s="40">
        <v>8610</v>
      </c>
      <c r="B68" s="41" t="s">
        <v>69</v>
      </c>
      <c r="C68" s="42">
        <v>251</v>
      </c>
      <c r="D68" s="42">
        <v>274</v>
      </c>
      <c r="E68" s="42">
        <v>261</v>
      </c>
      <c r="F68" s="42">
        <v>295</v>
      </c>
      <c r="G68" s="42">
        <v>317</v>
      </c>
      <c r="H68" s="42">
        <v>319</v>
      </c>
      <c r="I68" s="37">
        <f>Table2[[#This Row],[Fjöldi 
1. ágúst 2024]]-Table2[[#This Row],[Fjöldi 
1. des. 2023]]</f>
        <v>2</v>
      </c>
      <c r="J68" s="39">
        <f>H68/G68-1</f>
        <v>6.3091482649841879E-3</v>
      </c>
    </row>
    <row r="69" spans="1:10" ht="15.75" x14ac:dyDescent="0.25">
      <c r="A69" s="14">
        <v>8613</v>
      </c>
      <c r="B69" s="17" t="s">
        <v>70</v>
      </c>
      <c r="C69" s="12">
        <v>1960</v>
      </c>
      <c r="D69" s="12">
        <v>1938</v>
      </c>
      <c r="E69" s="12">
        <v>1977</v>
      </c>
      <c r="F69" s="12">
        <v>2040</v>
      </c>
      <c r="G69" s="12">
        <v>2122</v>
      </c>
      <c r="H69" s="12">
        <v>2207</v>
      </c>
      <c r="I69" s="18">
        <f>Table2[[#This Row],[Fjöldi 
1. ágúst 2024]]-Table2[[#This Row],[Fjöldi 
1. des. 2023]]</f>
        <v>85</v>
      </c>
      <c r="J69" s="19">
        <f>H69/G69-1</f>
        <v>4.0056550424128146E-2</v>
      </c>
    </row>
    <row r="70" spans="1:10" ht="15.75" x14ac:dyDescent="0.25">
      <c r="A70" s="14">
        <v>8614</v>
      </c>
      <c r="B70" s="17" t="s">
        <v>71</v>
      </c>
      <c r="C70" s="12">
        <v>1684</v>
      </c>
      <c r="D70" s="12">
        <v>1744</v>
      </c>
      <c r="E70" s="12">
        <v>1806</v>
      </c>
      <c r="F70" s="12">
        <v>1865</v>
      </c>
      <c r="G70" s="12">
        <v>1939</v>
      </c>
      <c r="H70" s="12">
        <v>2008</v>
      </c>
      <c r="I70" s="18">
        <f>Table2[[#This Row],[Fjöldi 
1. ágúst 2024]]-Table2[[#This Row],[Fjöldi 
1. des. 2023]]</f>
        <v>69</v>
      </c>
      <c r="J70" s="19">
        <f>H70/G70-1</f>
        <v>3.5585353274883991E-2</v>
      </c>
    </row>
    <row r="71" spans="1:10" ht="15.75" x14ac:dyDescent="0.25">
      <c r="A71" s="14">
        <v>8710</v>
      </c>
      <c r="B71" s="17" t="s">
        <v>72</v>
      </c>
      <c r="C71" s="12">
        <v>817</v>
      </c>
      <c r="D71" s="12">
        <v>823</v>
      </c>
      <c r="E71" s="12">
        <v>828</v>
      </c>
      <c r="F71" s="12">
        <v>880</v>
      </c>
      <c r="G71" s="12">
        <v>902</v>
      </c>
      <c r="H71" s="12">
        <v>955</v>
      </c>
      <c r="I71" s="18">
        <f>Table2[[#This Row],[Fjöldi 
1. ágúst 2024]]-Table2[[#This Row],[Fjöldi 
1. des. 2023]]</f>
        <v>53</v>
      </c>
      <c r="J71" s="19">
        <f>H71/G71-1</f>
        <v>5.8758314855875904E-2</v>
      </c>
    </row>
    <row r="72" spans="1:10" ht="15.75" x14ac:dyDescent="0.25">
      <c r="A72" s="14">
        <v>8716</v>
      </c>
      <c r="B72" s="17" t="s">
        <v>73</v>
      </c>
      <c r="C72" s="12">
        <v>2697</v>
      </c>
      <c r="D72" s="12">
        <v>2771</v>
      </c>
      <c r="E72" s="12">
        <v>2980</v>
      </c>
      <c r="F72" s="12">
        <v>3187</v>
      </c>
      <c r="G72" s="12">
        <v>3344</v>
      </c>
      <c r="H72" s="12">
        <v>3358</v>
      </c>
      <c r="I72" s="18">
        <f>Table2[[#This Row],[Fjöldi 
1. ágúst 2024]]-Table2[[#This Row],[Fjöldi 
1. des. 2023]]</f>
        <v>14</v>
      </c>
      <c r="J72" s="19">
        <f>H72/G72-1</f>
        <v>4.1866028708132941E-3</v>
      </c>
    </row>
    <row r="73" spans="1:10" ht="15.75" x14ac:dyDescent="0.25">
      <c r="A73" s="40">
        <v>8717</v>
      </c>
      <c r="B73" s="41" t="s">
        <v>74</v>
      </c>
      <c r="C73" s="42">
        <v>2273</v>
      </c>
      <c r="D73" s="42">
        <v>2323</v>
      </c>
      <c r="E73" s="42">
        <v>2465</v>
      </c>
      <c r="F73" s="42">
        <v>2575</v>
      </c>
      <c r="G73" s="42">
        <v>2756</v>
      </c>
      <c r="H73" s="42">
        <v>2862</v>
      </c>
      <c r="I73" s="37">
        <f>Table2[[#This Row],[Fjöldi 
1. ágúst 2024]]-Table2[[#This Row],[Fjöldi 
1. des. 2023]]</f>
        <v>106</v>
      </c>
      <c r="J73" s="39">
        <f>H73/G73-1</f>
        <v>3.8461538461538547E-2</v>
      </c>
    </row>
    <row r="74" spans="1:10" ht="15.75" x14ac:dyDescent="0.25">
      <c r="A74" s="14">
        <v>8719</v>
      </c>
      <c r="B74" s="17" t="s">
        <v>75</v>
      </c>
      <c r="C74" s="12">
        <v>494</v>
      </c>
      <c r="D74" s="12">
        <v>497</v>
      </c>
      <c r="E74" s="12">
        <v>530</v>
      </c>
      <c r="F74" s="12">
        <v>533</v>
      </c>
      <c r="G74" s="12">
        <v>580</v>
      </c>
      <c r="H74" s="12">
        <v>584</v>
      </c>
      <c r="I74" s="18">
        <f>Table2[[#This Row],[Fjöldi 
1. ágúst 2024]]-Table2[[#This Row],[Fjöldi 
1. des. 2023]]</f>
        <v>4</v>
      </c>
      <c r="J74" s="19">
        <f>H74/G74-1</f>
        <v>6.8965517241379448E-3</v>
      </c>
    </row>
    <row r="75" spans="1:10" ht="15.75" x14ac:dyDescent="0.25">
      <c r="A75" s="14">
        <v>8720</v>
      </c>
      <c r="B75" s="17" t="s">
        <v>76</v>
      </c>
      <c r="C75" s="12">
        <v>611</v>
      </c>
      <c r="D75" s="12">
        <v>587</v>
      </c>
      <c r="E75" s="12">
        <v>565</v>
      </c>
      <c r="F75" s="12">
        <v>577</v>
      </c>
      <c r="G75" s="12">
        <v>599</v>
      </c>
      <c r="H75" s="12">
        <v>630</v>
      </c>
      <c r="I75" s="18">
        <f>Table2[[#This Row],[Fjöldi 
1. ágúst 2024]]-Table2[[#This Row],[Fjöldi 
1. des. 2023]]</f>
        <v>31</v>
      </c>
      <c r="J75" s="19">
        <f>H75/G75-1</f>
        <v>5.175292153589317E-2</v>
      </c>
    </row>
    <row r="76" spans="1:10" ht="15.75" x14ac:dyDescent="0.25">
      <c r="A76" s="14">
        <v>8721</v>
      </c>
      <c r="B76" s="17" t="s">
        <v>77</v>
      </c>
      <c r="C76" s="12">
        <v>1162</v>
      </c>
      <c r="D76" s="12">
        <v>1160</v>
      </c>
      <c r="E76" s="12">
        <v>1156</v>
      </c>
      <c r="F76" s="12">
        <v>1273</v>
      </c>
      <c r="G76" s="12">
        <v>1415</v>
      </c>
      <c r="H76" s="12">
        <v>1474</v>
      </c>
      <c r="I76" s="18">
        <f>Table2[[#This Row],[Fjöldi 
1. ágúst 2024]]-Table2[[#This Row],[Fjöldi 
1. des. 2023]]</f>
        <v>59</v>
      </c>
      <c r="J76" s="19">
        <f>H76/G76-1</f>
        <v>4.1696113074204844E-2</v>
      </c>
    </row>
    <row r="77" spans="1:10" ht="15.75" x14ac:dyDescent="0.25">
      <c r="A77" s="14">
        <v>8722</v>
      </c>
      <c r="B77" s="17" t="s">
        <v>78</v>
      </c>
      <c r="C77" s="12">
        <v>689</v>
      </c>
      <c r="D77" s="12">
        <v>697</v>
      </c>
      <c r="E77" s="12">
        <v>697</v>
      </c>
      <c r="F77" s="12">
        <v>715</v>
      </c>
      <c r="G77" s="12">
        <v>722</v>
      </c>
      <c r="H77" s="12">
        <v>731</v>
      </c>
      <c r="I77" s="18">
        <f>Table2[[#This Row],[Fjöldi 
1. ágúst 2024]]-Table2[[#This Row],[Fjöldi 
1. des. 2023]]</f>
        <v>9</v>
      </c>
      <c r="J77" s="19">
        <f>H77/G77-1</f>
        <v>1.2465373961218829E-2</v>
      </c>
    </row>
    <row r="78" spans="1:10" ht="14.25" customHeight="1" x14ac:dyDescent="0.25">
      <c r="A78" s="40"/>
      <c r="B78" s="41"/>
      <c r="C78" s="42"/>
      <c r="D78" s="42"/>
      <c r="E78" s="42"/>
      <c r="F78" s="42"/>
      <c r="G78" s="42"/>
      <c r="H78" s="42"/>
      <c r="I78" s="43"/>
      <c r="J78" s="38"/>
    </row>
    <row r="79" spans="1:10" ht="15.75" customHeight="1" x14ac:dyDescent="0.25">
      <c r="A79" s="25" t="s">
        <v>79</v>
      </c>
      <c r="B79" s="26"/>
      <c r="C79" s="27">
        <f>C62+C57+C45+C39+C29+C19+C14+C6</f>
        <v>364128</v>
      </c>
      <c r="D79" s="27">
        <f>D62+D57+D45+D39+D29+D19+D14+D6</f>
        <v>368609</v>
      </c>
      <c r="E79" s="27">
        <f>E62+E57+E45+E39+E29+E19+E14+E6</f>
        <v>376030</v>
      </c>
      <c r="F79" s="27">
        <f>F62+F57+F45+F39+F29+F19+F14+F6</f>
        <v>387171</v>
      </c>
      <c r="G79" s="27">
        <f>G62+G57+G45+G39+G29+G19+G14+G6</f>
        <v>398636</v>
      </c>
      <c r="H79" s="27">
        <f>H62+H57+H45+H39+H29+H19+H14+H6</f>
        <v>405056</v>
      </c>
      <c r="I79" s="28">
        <f>I62+I57+I45+I39+I29+I19+I14+I6</f>
        <v>6420</v>
      </c>
      <c r="J79" s="35">
        <f>H79/G79-1</f>
        <v>1.6104917769594218E-2</v>
      </c>
    </row>
    <row r="80" spans="1:10" ht="1.5" customHeight="1" x14ac:dyDescent="0.2">
      <c r="A80" s="4"/>
      <c r="B80" s="6"/>
      <c r="C80" s="2"/>
      <c r="D80" s="2"/>
      <c r="E80" s="3"/>
      <c r="F80" s="3"/>
      <c r="G80" s="3"/>
      <c r="H80" s="3"/>
      <c r="I80" s="4"/>
      <c r="J80" s="3"/>
    </row>
    <row r="81" spans="1:2" ht="18" customHeight="1" x14ac:dyDescent="0.2">
      <c r="A81" s="32" t="s">
        <v>80</v>
      </c>
      <c r="B81" s="17"/>
    </row>
    <row r="82" spans="1:2" x14ac:dyDescent="0.2">
      <c r="A82" s="17" t="s">
        <v>87</v>
      </c>
      <c r="B82" s="17"/>
    </row>
    <row r="83" spans="1:2" x14ac:dyDescent="0.2">
      <c r="A83" s="14"/>
      <c r="B83" s="17"/>
    </row>
    <row r="84" spans="1:2" x14ac:dyDescent="0.2">
      <c r="A84" s="14"/>
      <c r="B84" s="17"/>
    </row>
    <row r="85" spans="1:2" x14ac:dyDescent="0.2">
      <c r="A85" s="14"/>
      <c r="B85" s="17"/>
    </row>
    <row r="86" spans="1:2" x14ac:dyDescent="0.2">
      <c r="A86" s="14"/>
      <c r="B86" s="17"/>
    </row>
    <row r="87" spans="1:2" x14ac:dyDescent="0.2">
      <c r="A87" s="14"/>
      <c r="B87" s="17"/>
    </row>
    <row r="88" spans="1:2" x14ac:dyDescent="0.2">
      <c r="A88" s="14"/>
      <c r="B88" s="17"/>
    </row>
    <row r="89" spans="1:2" x14ac:dyDescent="0.2">
      <c r="A89" s="14"/>
      <c r="B89" s="17"/>
    </row>
    <row r="90" spans="1:2" x14ac:dyDescent="0.2">
      <c r="A90" s="14"/>
      <c r="B90" s="17"/>
    </row>
    <row r="91" spans="1:2" x14ac:dyDescent="0.2">
      <c r="A91" s="14"/>
      <c r="B91" s="17"/>
    </row>
    <row r="92" spans="1:2" x14ac:dyDescent="0.2">
      <c r="A92" s="14"/>
      <c r="B92" s="17"/>
    </row>
    <row r="93" spans="1:2" x14ac:dyDescent="0.2">
      <c r="A93" s="14"/>
      <c r="B93" s="17"/>
    </row>
    <row r="94" spans="1:2" x14ac:dyDescent="0.2">
      <c r="A94" s="14"/>
      <c r="B94" s="17"/>
    </row>
    <row r="95" spans="1:2" x14ac:dyDescent="0.2">
      <c r="A95" s="14"/>
      <c r="B95" s="17"/>
    </row>
    <row r="96" spans="1:2" x14ac:dyDescent="0.2">
      <c r="A96" s="14"/>
      <c r="B96" s="17"/>
    </row>
    <row r="97" spans="1:10" x14ac:dyDescent="0.2">
      <c r="A97" s="14"/>
      <c r="B97" s="17"/>
    </row>
    <row r="98" spans="1:10" x14ac:dyDescent="0.2">
      <c r="A98" s="14"/>
      <c r="B98" s="17"/>
    </row>
    <row r="99" spans="1:10" s="12" customFormat="1" x14ac:dyDescent="0.2">
      <c r="A99" s="14"/>
      <c r="B99" s="17"/>
      <c r="E99" s="13"/>
      <c r="F99" s="13"/>
      <c r="G99" s="13"/>
      <c r="H99" s="13"/>
      <c r="I99" s="14"/>
      <c r="J99" s="13"/>
    </row>
    <row r="100" spans="1:10" s="12" customFormat="1" x14ac:dyDescent="0.2">
      <c r="A100" s="14"/>
      <c r="B100" s="17"/>
      <c r="E100" s="13"/>
      <c r="F100" s="13"/>
      <c r="G100" s="13"/>
      <c r="H100" s="13"/>
      <c r="I100" s="14"/>
      <c r="J100" s="13"/>
    </row>
    <row r="101" spans="1:10" s="12" customFormat="1" x14ac:dyDescent="0.2">
      <c r="A101" s="14"/>
      <c r="B101" s="17"/>
      <c r="E101" s="13"/>
      <c r="F101" s="13"/>
      <c r="G101" s="13"/>
      <c r="H101" s="13"/>
      <c r="I101" s="14"/>
      <c r="J101" s="13"/>
    </row>
  </sheetData>
  <phoneticPr fontId="8" type="noConversion"/>
  <conditionalFormatting sqref="A7:F13 I7:J13 A14:I14 A15:F18 J15:J61 I15:I77 A19:H19 A20:F28 A29:H29 A30:F38 A39:H39 A40:F44 A45:H45 A46:F56 A57:H57 A58:F61 A62:H62 A63:F77 J63:J77 J79">
    <cfRule type="expression" dxfId="26" priority="126">
      <formula>"MOD(ROW(),2)=1"</formula>
    </cfRule>
  </conditionalFormatting>
  <conditionalFormatting sqref="G7:G13">
    <cfRule type="expression" dxfId="25" priority="63">
      <formula>"MOD(ROW(),2)=1"</formula>
    </cfRule>
  </conditionalFormatting>
  <conditionalFormatting sqref="G15:G18">
    <cfRule type="expression" dxfId="24" priority="62">
      <formula>"MOD(ROW(),2)=1"</formula>
    </cfRule>
  </conditionalFormatting>
  <conditionalFormatting sqref="G20:G28">
    <cfRule type="expression" dxfId="23" priority="61">
      <formula>"MOD(ROW(),2)=1"</formula>
    </cfRule>
  </conditionalFormatting>
  <conditionalFormatting sqref="G30:G38">
    <cfRule type="expression" dxfId="22" priority="60">
      <formula>"MOD(ROW(),2)=1"</formula>
    </cfRule>
  </conditionalFormatting>
  <conditionalFormatting sqref="G40:G44">
    <cfRule type="expression" dxfId="21" priority="59">
      <formula>"MOD(ROW(),2)=1"</formula>
    </cfRule>
  </conditionalFormatting>
  <conditionalFormatting sqref="G46:G56">
    <cfRule type="expression" dxfId="20" priority="58">
      <formula>"MOD(ROW(),2)=1"</formula>
    </cfRule>
  </conditionalFormatting>
  <conditionalFormatting sqref="G58:G61">
    <cfRule type="expression" dxfId="19" priority="57">
      <formula>"MOD(ROW(),2)=1"</formula>
    </cfRule>
  </conditionalFormatting>
  <conditionalFormatting sqref="G63:G77">
    <cfRule type="expression" dxfId="18" priority="56">
      <formula>"MOD(ROW(),2)=1"</formula>
    </cfRule>
  </conditionalFormatting>
  <conditionalFormatting sqref="I79">
    <cfRule type="cellIs" dxfId="9" priority="133" operator="lessThan">
      <formula>0</formula>
    </cfRule>
  </conditionalFormatting>
  <conditionalFormatting sqref="J6 I7:J7 I8:I77 J8:J79">
    <cfRule type="cellIs" dxfId="8" priority="134" operator="lessThan">
      <formula>0</formula>
    </cfRule>
  </conditionalFormatting>
  <conditionalFormatting sqref="H7:H13">
    <cfRule type="expression" dxfId="7" priority="8">
      <formula>"MOD(ROW(),2)=1"</formula>
    </cfRule>
  </conditionalFormatting>
  <conditionalFormatting sqref="H15:H18">
    <cfRule type="expression" dxfId="6" priority="7">
      <formula>"MOD(ROW(),2)=1"</formula>
    </cfRule>
  </conditionalFormatting>
  <conditionalFormatting sqref="H20:H28">
    <cfRule type="expression" dxfId="5" priority="6">
      <formula>"MOD(ROW(),2)=1"</formula>
    </cfRule>
  </conditionalFormatting>
  <conditionalFormatting sqref="H30:H38">
    <cfRule type="expression" dxfId="4" priority="5">
      <formula>"MOD(ROW(),2)=1"</formula>
    </cfRule>
  </conditionalFormatting>
  <conditionalFormatting sqref="H40:H44">
    <cfRule type="expression" dxfId="3" priority="4">
      <formula>"MOD(ROW(),2)=1"</formula>
    </cfRule>
  </conditionalFormatting>
  <conditionalFormatting sqref="H46:H56">
    <cfRule type="expression" dxfId="2" priority="3">
      <formula>"MOD(ROW(),2)=1"</formula>
    </cfRule>
  </conditionalFormatting>
  <conditionalFormatting sqref="H58:H61">
    <cfRule type="expression" dxfId="1" priority="2">
      <formula>"MOD(ROW(),2)=1"</formula>
    </cfRule>
  </conditionalFormatting>
  <conditionalFormatting sqref="H63:H77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42DF4-98C9-4593-9B8D-3A67FFB2C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8921B-1CD6-4664-8184-1006588F8422}">
  <ds:schemaRefs>
    <ds:schemaRef ds:uri="http://www.w3.org/XML/1998/namespace"/>
    <ds:schemaRef ds:uri="http://purl.org/dc/terms/"/>
    <ds:schemaRef ds:uri="http://purl.org/dc/elements/1.1/"/>
    <ds:schemaRef ds:uri="0f55361a-f833-4a43-8605-93890fbeb09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e491b4c-21e0-4ad2-a6a6-d5ec7b74d6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2024-08-06T09:46:27Z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