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132D4593-48FB-4E26-AA97-0547A8E6163F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sveitarfélögum'!$A$5:$K$59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3" l="1"/>
  <c r="J15" i="3"/>
  <c r="J16" i="3"/>
  <c r="J17" i="3"/>
  <c r="J18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61" i="3"/>
  <c r="K57" i="3"/>
  <c r="K58" i="3"/>
  <c r="K56" i="3"/>
  <c r="K45" i="3"/>
  <c r="K46" i="3"/>
  <c r="K47" i="3"/>
  <c r="K48" i="3"/>
  <c r="K49" i="3"/>
  <c r="K50" i="3"/>
  <c r="K51" i="3"/>
  <c r="K52" i="3"/>
  <c r="K53" i="3"/>
  <c r="K54" i="3"/>
  <c r="K44" i="3"/>
  <c r="K40" i="3"/>
  <c r="K41" i="3"/>
  <c r="K42" i="3"/>
  <c r="K39" i="3"/>
  <c r="K31" i="3"/>
  <c r="K32" i="3"/>
  <c r="K33" i="3"/>
  <c r="K34" i="3"/>
  <c r="K35" i="3"/>
  <c r="K36" i="3"/>
  <c r="K37" i="3"/>
  <c r="K30" i="3"/>
  <c r="K21" i="3"/>
  <c r="K22" i="3"/>
  <c r="K23" i="3"/>
  <c r="K24" i="3"/>
  <c r="K25" i="3"/>
  <c r="K26" i="3"/>
  <c r="K27" i="3"/>
  <c r="K28" i="3"/>
  <c r="K20" i="3"/>
  <c r="K16" i="3"/>
  <c r="K17" i="3"/>
  <c r="K18" i="3"/>
  <c r="K15" i="3"/>
  <c r="K8" i="3"/>
  <c r="K9" i="3"/>
  <c r="K10" i="3"/>
  <c r="K11" i="3"/>
  <c r="K12" i="3"/>
  <c r="K13" i="3"/>
  <c r="K7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61" i="3"/>
  <c r="J57" i="3"/>
  <c r="J58" i="3"/>
  <c r="J59" i="3"/>
  <c r="J56" i="3"/>
  <c r="J45" i="3"/>
  <c r="J46" i="3"/>
  <c r="J47" i="3"/>
  <c r="J48" i="3"/>
  <c r="J49" i="3"/>
  <c r="J50" i="3"/>
  <c r="J51" i="3"/>
  <c r="J52" i="3"/>
  <c r="J53" i="3"/>
  <c r="J54" i="3"/>
  <c r="J44" i="3"/>
  <c r="J40" i="3"/>
  <c r="J41" i="3"/>
  <c r="J42" i="3"/>
  <c r="J39" i="3"/>
  <c r="J31" i="3"/>
  <c r="J32" i="3"/>
  <c r="J33" i="3"/>
  <c r="J34" i="3"/>
  <c r="J35" i="3"/>
  <c r="J36" i="3"/>
  <c r="J37" i="3"/>
  <c r="J30" i="3"/>
  <c r="J21" i="3"/>
  <c r="J22" i="3"/>
  <c r="J23" i="3"/>
  <c r="J24" i="3"/>
  <c r="J25" i="3"/>
  <c r="J26" i="3"/>
  <c r="J27" i="3"/>
  <c r="J28" i="3"/>
  <c r="J20" i="3"/>
  <c r="J9" i="3"/>
  <c r="J10" i="3"/>
  <c r="J11" i="3"/>
  <c r="J12" i="3"/>
  <c r="J13" i="3"/>
  <c r="J8" i="3"/>
  <c r="J7" i="3"/>
  <c r="I14" i="3" l="1"/>
  <c r="I55" i="3" s="1"/>
  <c r="I19" i="3" l="1"/>
  <c r="I38" i="3" s="1"/>
  <c r="H14" i="3"/>
  <c r="H55" i="3" s="1"/>
  <c r="J55" i="3" s="1"/>
  <c r="K14" i="3" l="1"/>
  <c r="J14" i="3"/>
  <c r="K55" i="3"/>
  <c r="G14" i="3" l="1"/>
  <c r="G55" i="3"/>
  <c r="F14" i="3"/>
  <c r="F55" i="3"/>
  <c r="E14" i="3"/>
  <c r="E55" i="3" s="1"/>
  <c r="D14" i="3"/>
  <c r="D55" i="3"/>
  <c r="C14" i="3"/>
  <c r="C55" i="3"/>
  <c r="E19" i="3" l="1"/>
  <c r="E38" i="3" s="1"/>
  <c r="H19" i="3" l="1"/>
  <c r="K19" i="3" s="1"/>
  <c r="H38" i="3"/>
  <c r="C19" i="3"/>
  <c r="C38" i="3"/>
  <c r="F19" i="3"/>
  <c r="F38" i="3"/>
  <c r="D19" i="3"/>
  <c r="D38" i="3"/>
  <c r="G19" i="3"/>
  <c r="G38" i="3"/>
  <c r="J38" i="3"/>
  <c r="K38" i="3"/>
  <c r="J19" i="3" l="1"/>
  <c r="C29" i="3"/>
  <c r="H60" i="3" l="1"/>
  <c r="I6" i="3"/>
  <c r="I60" i="3"/>
  <c r="K60" i="3" s="1"/>
  <c r="I43" i="3"/>
  <c r="I29" i="3"/>
  <c r="I77" i="3" l="1"/>
  <c r="H43" i="3"/>
  <c r="J60" i="3"/>
  <c r="H29" i="3" l="1"/>
  <c r="K43" i="3"/>
  <c r="J43" i="3"/>
  <c r="K29" i="3" l="1"/>
  <c r="J29" i="3"/>
  <c r="H6" i="3"/>
  <c r="J6" i="3"/>
  <c r="J77" i="3"/>
  <c r="H77" i="3"/>
  <c r="K77" i="3"/>
  <c r="K6" i="3"/>
  <c r="G6" i="3"/>
  <c r="G60" i="3"/>
  <c r="G43" i="3"/>
  <c r="G29" i="3"/>
  <c r="G77" i="3"/>
  <c r="E6" i="3"/>
  <c r="E60" i="3"/>
  <c r="E43" i="3"/>
  <c r="E29" i="3"/>
  <c r="E77" i="3"/>
  <c r="D6" i="3"/>
  <c r="D60" i="3"/>
  <c r="D43" i="3"/>
  <c r="D29" i="3"/>
  <c r="D77" i="3"/>
  <c r="F6" i="3"/>
  <c r="F60" i="3"/>
  <c r="F43" i="3"/>
  <c r="F29" i="3"/>
  <c r="F77" i="3"/>
  <c r="C6" i="3"/>
  <c r="C60" i="3"/>
  <c r="C43" i="3"/>
  <c r="C77" i="3"/>
</calcChain>
</file>

<file path=xl/sharedStrings.xml><?xml version="1.0" encoding="utf-8"?>
<sst xmlns="http://schemas.openxmlformats.org/spreadsheetml/2006/main" count="86" uniqueCount="86">
  <si>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</si>
  <si>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</si>
  <si>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</si>
  <si>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</si>
  <si>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</si>
  <si>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</si>
  <si>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</si>
  <si>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</si>
  <si>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</si>
  <si>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</si>
  <si>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</si>
  <si>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</si>
  <si>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</si>
  <si>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</si>
  <si>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</si>
  <si>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</si>
  <si>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</si>
  <si>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</si>
  <si>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</si>
  <si>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</si>
  <si>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</si>
  <si>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</si>
  <si>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</si>
  <si>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</si>
  <si>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</si>
  <si>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</si>
  <si>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</si>
  <si>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</si>
  <si>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</si>
  <si>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</si>
  <si>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</si>
  <si>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</si>
  <si>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</si>
  <si>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</si>
  <si>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</si>
  <si>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</si>
  <si>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</si>
  <si>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</si>
  <si>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</si>
  <si>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</si>
  <si>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</si>
  <si>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</si>
  <si>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</si>
  <si>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</si>
  <si>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</si>
  <si>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</si>
  <si>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</si>
  <si>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</si>
  <si>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</si>
  <si>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</si>
  <si>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</si>
  <si>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</si>
  <si>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</si>
  <si>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</si>
  <si>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</si>
  <si>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</si>
  <si>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</si>
  <si>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</si>
  <si>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</si>
  <si>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</si>
  <si>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</si>
  <si>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</si>
  <si>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</si>
  <si>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</si>
  <si>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</si>
  <si>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</si>
  <si>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</si>
  <si>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</si>
  <si>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</si>
  <si>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</si>
  <si>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</si>
  <si>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</si>
  <si>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</si>
  <si>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</si>
  <si>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</si>
  <si>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</si>
  <si>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</si>
  <si>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</si>
  <si>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</si>
  <si>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</si>
  <si>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</si>
  <si>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</si>
  <si>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íbúa eftir sveitarfélögum 1. september 2025 (og samanburður við íbúatölur 1. desember 2019-2024)</t>
  </si>
  <si>
    <t>Þjóðskrá 9. september 2025</t>
  </si>
  <si>
    <t>Fjöldi 
1. sept. 2025</t>
  </si>
  <si>
    <t>Breyting 1. des. 2024
- 1. sept.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</si>
</sst>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4" fillId="0" borderId="0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</cellXfs>
  <cellStyles count="1">
    <cellStyle name="Normal" xfId="0" builtinId="0"/>
  </cellStyles>
  <dxfs count="3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K77" tableBorderDxfId="36">
  <tableColumns count="11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35"/>
    <tableColumn id="9" xr3:uid="{090557DC-6C1E-4D16-BE66-909A9CA6422A}" name="Fjöldi _x000a_1. des. 2023" dataDxfId="34"/>
    <tableColumn id="10" xr3:uid="{C36E3786-3B2C-492A-9894-7885DEE0CAC3}" name="Fjöldi _x000a_1. des. 2024" dataDxfId="33"/>
    <tableColumn id="11" xr3:uid="{EB87AF90-E674-49E9-85F6-3F90A92F1F31}" name="Fjöldi _x000a_1. sept. 2025" dataDxfId="32"/>
    <tableColumn id="7" xr3:uid="{27BE3BA6-6E58-4F54-9C72-52B47DFE137B}" name="Breyting 1. des. 2024_x000a_- 1. sept. 2025"/>
    <tableColumn id="8" xr3:uid="{F19698FF-35A5-4CE5-85CD-8E0E44CA5D1A}" name="í %" totalsRowFunction="sum" totalsRowDxfId="31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R97"/>
  <sheetViews>
    <sheetView tabSelected="1" zoomScale="70" zoomScaleNormal="70" workbookViewId="0">
      <pane xSplit="1" topLeftCell="B1" activePane="topRight" state="frozen"/>
      <selection pane="topRight" activeCell="M43" sqref="M43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9" width="18.85546875" style="13" customWidth="1"/>
    <col min="10" max="10" width="25.85546875" style="14" bestFit="1" customWidth="1"/>
    <col min="11" max="11" width="10.28515625" style="13" bestFit="1" customWidth="1"/>
    <col min="12" max="16384" width="9.140625" style="5"/>
  </cols>
  <sheetData>
    <row r="1" spans="1:18" x14ac:dyDescent="0.2">
      <c r="A1" s="1"/>
      <c r="C1" s="2"/>
      <c r="D1" s="2"/>
      <c r="E1" s="3"/>
      <c r="F1" s="3"/>
      <c r="G1" s="3"/>
      <c r="H1" s="3"/>
      <c r="I1" s="3"/>
      <c r="J1" s="4"/>
      <c r="K1" s="3"/>
    </row>
    <row r="2" spans="1:18" ht="18" x14ac:dyDescent="0.25">
      <c r="B2" s="15" t="s">
        <v>82</v>
      </c>
      <c r="C2" s="2"/>
      <c r="D2" s="2"/>
      <c r="E2" s="3"/>
      <c r="F2" s="3"/>
      <c r="G2" s="3"/>
      <c r="H2" s="3"/>
      <c r="I2" s="3"/>
      <c r="J2" s="4"/>
      <c r="K2" s="3"/>
    </row>
    <row r="3" spans="1:18" x14ac:dyDescent="0.2">
      <c r="A3" s="1"/>
      <c r="B3" s="16" t="s">
        <v>83</v>
      </c>
      <c r="C3" s="2"/>
      <c r="D3" s="2"/>
      <c r="E3" s="3"/>
      <c r="F3" s="3"/>
      <c r="G3" s="3"/>
      <c r="H3" s="3"/>
      <c r="I3" s="3"/>
      <c r="J3" s="4"/>
      <c r="K3" s="3"/>
    </row>
    <row r="4" spans="1:18" x14ac:dyDescent="0.2">
      <c r="A4" s="1"/>
      <c r="B4" s="1"/>
      <c r="C4" s="2"/>
      <c r="D4" s="2"/>
      <c r="E4" s="3"/>
      <c r="F4" s="3"/>
      <c r="G4" s="3"/>
      <c r="H4" s="3"/>
      <c r="I4" s="3"/>
      <c r="J4" s="4"/>
      <c r="K4" s="3"/>
    </row>
    <row r="5" spans="1:18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84</v>
      </c>
      <c r="J5" s="32" t="s">
        <v>85</v>
      </c>
      <c r="K5" s="32" t="s">
        <v>8</v>
      </c>
    </row>
    <row r="6" spans="1:18" ht="22.5" customHeight="1" x14ac:dyDescent="0.25">
      <c r="A6" s="7" t="s">
        <v>9</v>
      </c>
      <c r="B6" s="8"/>
      <c r="C6" s="9">
        <f>SUM(C7:C13)</f>
        <v>233027</v>
      </c>
      <c r="D6" s="9">
        <f>SUM(D7:D13)</f>
        <v>236363</v>
      </c>
      <c r="E6" s="9">
        <f>SUM(E7:E13)</f>
        <v>240810</v>
      </c>
      <c r="F6" s="9">
        <f>SUM(F7:F13)</f>
        <v>247123</v>
      </c>
      <c r="G6" s="9">
        <f>SUM(G7:G13)</f>
        <v>253706</v>
      </c>
      <c r="H6" s="9">
        <f>SUM(H7:H13)</f>
        <v>259526</v>
      </c>
      <c r="I6" s="9">
        <f>SUM(I7:I13)</f>
        <v>261562</v>
      </c>
      <c r="J6" s="10">
        <f>Table2[[#This Row],[Fjöldi 
1. sept. 2025]]-Table2[[#This Row],[Fjöldi 
1. des. 2024]]</f>
        <v>2036</v>
      </c>
      <c r="K6" s="11">
        <f>I6/H6-1</f>
        <v>7.8450713993973853E-3</v>
      </c>
    </row>
    <row r="7" spans="1:18" ht="15.75" x14ac:dyDescent="0.25">
      <c r="A7" s="35" t="s">
        <v>10</v>
      </c>
      <c r="B7" s="17" t="s">
        <v>11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146544</v>
      </c>
      <c r="J7" s="18">
        <f>Table2[[#This Row],[Fjöldi 
1. sept. 2025]]-Table2[[#This Row],[Fjöldi 
1. des. 2024]]</f>
        <v>613</v>
      </c>
      <c r="K7" s="19">
        <f>I7/H7-1</f>
        <v>4.2006153593137086E-3</v>
      </c>
    </row>
    <row r="8" spans="1:18" ht="15.75" x14ac:dyDescent="0.25">
      <c r="A8" s="39">
        <v>1000</v>
      </c>
      <c r="B8" s="40" t="s">
        <v>12</v>
      </c>
      <c r="C8" s="41">
        <v>37936</v>
      </c>
      <c r="D8" s="41">
        <v>38209</v>
      </c>
      <c r="E8" s="41">
        <v>38987</v>
      </c>
      <c r="F8" s="41">
        <v>39797</v>
      </c>
      <c r="G8" s="41">
        <v>40570</v>
      </c>
      <c r="H8" s="41">
        <v>41351</v>
      </c>
      <c r="I8" s="41">
        <v>41458</v>
      </c>
      <c r="J8" s="37">
        <f>Table2[[#This Row],[Fjöldi 
1. sept. 2025]]-Table2[[#This Row],[Fjöldi 
1. des. 2024]]</f>
        <v>107</v>
      </c>
      <c r="K8" s="43">
        <f>I8/H8-1</f>
        <v>2.5876036855214668E-3</v>
      </c>
    </row>
    <row r="9" spans="1:18" ht="15.75" x14ac:dyDescent="0.25">
      <c r="A9" s="14">
        <v>1100</v>
      </c>
      <c r="B9" s="17" t="s">
        <v>13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4775</v>
      </c>
      <c r="J9" s="18">
        <f>Table2[[#This Row],[Fjöldi 
1. sept. 2025]]-Table2[[#This Row],[Fjöldi 
1. des. 2024]]</f>
        <v>56</v>
      </c>
      <c r="K9" s="19">
        <f>I9/H9-1</f>
        <v>1.1866920957830152E-2</v>
      </c>
    </row>
    <row r="10" spans="1:18" ht="15.75" x14ac:dyDescent="0.25">
      <c r="A10" s="14">
        <v>1300</v>
      </c>
      <c r="B10" s="17" t="s">
        <v>14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21055</v>
      </c>
      <c r="J10" s="18">
        <f>Table2[[#This Row],[Fjöldi 
1. sept. 2025]]-Table2[[#This Row],[Fjöldi 
1. des. 2024]]</f>
        <v>524</v>
      </c>
      <c r="K10" s="19">
        <f>I10/H10-1</f>
        <v>2.552238079002489E-2</v>
      </c>
    </row>
    <row r="11" spans="1:18" ht="15.75" x14ac:dyDescent="0.25">
      <c r="A11" s="14">
        <v>1400</v>
      </c>
      <c r="B11" s="17" t="s">
        <v>15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33200</v>
      </c>
      <c r="J11" s="18">
        <f>Table2[[#This Row],[Fjöldi 
1. sept. 2025]]-Table2[[#This Row],[Fjöldi 
1. des. 2024]]</f>
        <v>645</v>
      </c>
      <c r="K11" s="19">
        <f>I11/H11-1</f>
        <v>1.9812624788818844E-2</v>
      </c>
    </row>
    <row r="12" spans="1:18" ht="15.75" x14ac:dyDescent="0.25">
      <c r="A12" s="39">
        <v>1604</v>
      </c>
      <c r="B12" s="40" t="s">
        <v>16</v>
      </c>
      <c r="C12" s="41">
        <v>12069</v>
      </c>
      <c r="D12" s="41">
        <v>12562</v>
      </c>
      <c r="E12" s="41">
        <v>13023</v>
      </c>
      <c r="F12" s="41">
        <v>13418</v>
      </c>
      <c r="G12" s="41">
        <v>13768</v>
      </c>
      <c r="H12" s="41">
        <v>14132</v>
      </c>
      <c r="I12" s="41">
        <v>14212</v>
      </c>
      <c r="J12" s="37">
        <f>Table2[[#This Row],[Fjöldi 
1. sept. 2025]]-Table2[[#This Row],[Fjöldi 
1. des. 2024]]</f>
        <v>80</v>
      </c>
      <c r="K12" s="43">
        <f>I12/H12-1</f>
        <v>5.660911406736524E-3</v>
      </c>
    </row>
    <row r="13" spans="1:18" ht="15.75" x14ac:dyDescent="0.25">
      <c r="A13" s="39">
        <v>1606</v>
      </c>
      <c r="B13" s="40" t="s">
        <v>17</v>
      </c>
      <c r="C13" s="41">
        <v>247</v>
      </c>
      <c r="D13" s="41">
        <v>247</v>
      </c>
      <c r="E13" s="41">
        <v>245</v>
      </c>
      <c r="F13" s="41">
        <v>286</v>
      </c>
      <c r="G13" s="41">
        <v>277</v>
      </c>
      <c r="H13" s="41">
        <v>307</v>
      </c>
      <c r="I13" s="41">
        <v>318</v>
      </c>
      <c r="J13" s="37">
        <f>Table2[[#This Row],[Fjöldi 
1. sept. 2025]]-Table2[[#This Row],[Fjöldi 
1. des. 2024]]</f>
        <v>11</v>
      </c>
      <c r="K13" s="43">
        <f>I13/H13-1</f>
        <v>3.5830618892508159E-2</v>
      </c>
    </row>
    <row r="14" spans="1:18" ht="18.75" customHeight="1" x14ac:dyDescent="0.25">
      <c r="A14" s="20" t="s">
        <v>18</v>
      </c>
      <c r="B14" s="21"/>
      <c r="C14" s="22">
        <f>SUM(C15:C18)</f>
        <v>27825</v>
      </c>
      <c r="D14" s="22">
        <f>SUM(D15:D18)</f>
        <v>28191</v>
      </c>
      <c r="E14" s="22">
        <f>SUM(E15:E18)</f>
        <v>29052</v>
      </c>
      <c r="F14" s="22">
        <f>SUM(F15:F18)</f>
        <v>30962</v>
      </c>
      <c r="G14" s="22">
        <f>SUM(G15:G18)</f>
        <v>32613</v>
      </c>
      <c r="H14" s="22">
        <f>SUM(H15:H18)</f>
        <v>31732</v>
      </c>
      <c r="I14" s="22">
        <f>SUM(I15:I18)</f>
        <v>31671</v>
      </c>
      <c r="J14" s="23">
        <f>Table2[[#This Row],[Fjöldi 
1. sept. 2025]]-Table2[[#This Row],[Fjöldi 
1. des. 2024]]</f>
        <v>-61</v>
      </c>
      <c r="K14" s="11">
        <f>I14/H14-1</f>
        <v>-1.9223496785579774E-3</v>
      </c>
    </row>
    <row r="15" spans="1:18" ht="15.75" x14ac:dyDescent="0.25">
      <c r="A15" s="39">
        <v>2000</v>
      </c>
      <c r="B15" s="40" t="s">
        <v>19</v>
      </c>
      <c r="C15" s="41">
        <v>19423</v>
      </c>
      <c r="D15" s="41">
        <v>19669</v>
      </c>
      <c r="E15" s="41">
        <v>20381</v>
      </c>
      <c r="F15" s="41">
        <v>21998</v>
      </c>
      <c r="G15" s="41">
        <v>23291</v>
      </c>
      <c r="H15" s="41">
        <v>24313</v>
      </c>
      <c r="I15" s="41">
        <v>24510</v>
      </c>
      <c r="J15" s="37">
        <f>Table2[[#This Row],[Fjöldi 
1. sept. 2025]]-Table2[[#This Row],[Fjöldi 
1. des. 2024]]</f>
        <v>197</v>
      </c>
      <c r="K15" s="43">
        <f>I15/H15-1</f>
        <v>8.1026611277916771E-3</v>
      </c>
    </row>
    <row r="16" spans="1:18" ht="15.75" x14ac:dyDescent="0.25">
      <c r="A16" s="39">
        <v>2300</v>
      </c>
      <c r="B16" s="40" t="s">
        <v>20</v>
      </c>
      <c r="C16" s="41">
        <v>3508</v>
      </c>
      <c r="D16" s="41">
        <v>3548</v>
      </c>
      <c r="E16" s="41">
        <v>3589</v>
      </c>
      <c r="F16" s="41">
        <v>3661</v>
      </c>
      <c r="G16" s="41">
        <v>3720</v>
      </c>
      <c r="H16" s="41">
        <v>1408</v>
      </c>
      <c r="I16" s="41">
        <v>880</v>
      </c>
      <c r="J16" s="37">
        <f>Table2[[#This Row],[Fjöldi 
1. sept. 2025]]-Table2[[#This Row],[Fjöldi 
1. des. 2024]]</f>
        <v>-528</v>
      </c>
      <c r="K16" s="43">
        <f>I16/H16-1</f>
        <v>-0.375</v>
      </c>
      <c r="R16" s="36"/>
    </row>
    <row r="17" spans="1:13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1934</v>
      </c>
      <c r="J17" s="18">
        <f>Table2[[#This Row],[Fjöldi 
1. sept. 2025]]-Table2[[#This Row],[Fjöldi 
1. des. 2024]]</f>
        <v>141</v>
      </c>
      <c r="K17" s="19">
        <f>I17/H17-1</f>
        <v>7.8639152258784151E-2</v>
      </c>
    </row>
    <row r="18" spans="1:13" ht="15.75" x14ac:dyDescent="0.25">
      <c r="A18" s="14">
        <v>2510</v>
      </c>
      <c r="B18" s="17" t="s">
        <v>22</v>
      </c>
      <c r="C18" s="12">
        <v>3586</v>
      </c>
      <c r="D18" s="12">
        <v>3649</v>
      </c>
      <c r="E18" s="12">
        <v>3744</v>
      </c>
      <c r="F18" s="12">
        <v>3909</v>
      </c>
      <c r="G18" s="12">
        <v>4036</v>
      </c>
      <c r="H18" s="12">
        <v>4218</v>
      </c>
      <c r="I18" s="12">
        <v>4347</v>
      </c>
      <c r="J18" s="18">
        <f>Table2[[#This Row],[Fjöldi 
1. sept. 2025]]-Table2[[#This Row],[Fjöldi 
1. des. 2024]]</f>
        <v>129</v>
      </c>
      <c r="K18" s="19">
        <f>I18/H18-1</f>
        <v>3.0583214793741043E-2</v>
      </c>
    </row>
    <row r="19" spans="1:13" ht="19.5" customHeight="1" x14ac:dyDescent="0.25">
      <c r="A19" s="20" t="s">
        <v>23</v>
      </c>
      <c r="B19" s="21"/>
      <c r="C19" s="22">
        <f>SUM(C20:C28)</f>
        <v>16666</v>
      </c>
      <c r="D19" s="22">
        <f>SUM(D20:D28)</f>
        <v>18080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18479</v>
      </c>
      <c r="I19" s="22">
        <f>SUM(I20:I28)</f>
        <v>18526</v>
      </c>
      <c r="J19" s="23">
        <f>Table2[[#This Row],[Fjöldi 
1. sept. 2025]]-Table2[[#This Row],[Fjöldi 
1. des. 2024]]</f>
        <v>47</v>
      </c>
      <c r="K19" s="11">
        <f>I19/H19-1</f>
        <v>2.5434276746576501E-3</v>
      </c>
      <c r="M19" s="33"/>
    </row>
    <row r="20" spans="1:13" ht="15.75" x14ac:dyDescent="0.25">
      <c r="A20" s="14">
        <v>3000</v>
      </c>
      <c r="B20" s="17" t="s">
        <v>24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8548</v>
      </c>
      <c r="J20" s="18">
        <f>Table2[[#This Row],[Fjöldi 
1. sept. 2025]]-Table2[[#This Row],[Fjöldi 
1. des. 2024]]</f>
        <v>85</v>
      </c>
      <c r="K20" s="19">
        <f>I20/H20-1</f>
        <v>1.0043719721139155E-2</v>
      </c>
    </row>
    <row r="21" spans="1:13" ht="15.75" x14ac:dyDescent="0.25">
      <c r="A21" s="14">
        <v>3506</v>
      </c>
      <c r="B21" s="17" t="s">
        <v>25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68</v>
      </c>
      <c r="J21" s="18">
        <f>Table2[[#This Row],[Fjöldi 
1. sept. 2025]]-Table2[[#This Row],[Fjöldi 
1. des. 2024]]</f>
        <v>-11</v>
      </c>
      <c r="K21" s="19">
        <f>I21/H21-1</f>
        <v>-0.13924050632911389</v>
      </c>
    </row>
    <row r="22" spans="1:13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822</v>
      </c>
      <c r="J22" s="18">
        <f>Table2[[#This Row],[Fjöldi 
1. sept. 2025]]-Table2[[#This Row],[Fjöldi 
1. des. 2024]]</f>
        <v>21</v>
      </c>
      <c r="K22" s="19">
        <f>I22/H22-1</f>
        <v>2.621722846441954E-2</v>
      </c>
    </row>
    <row r="23" spans="1:13" ht="15.75" x14ac:dyDescent="0.25">
      <c r="A23" s="14">
        <v>3609</v>
      </c>
      <c r="B23" s="17" t="s">
        <v>27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4298</v>
      </c>
      <c r="J23" s="18">
        <f>Table2[[#This Row],[Fjöldi 
1. sept. 2025]]-Table2[[#This Row],[Fjöldi 
1. des. 2024]]</f>
        <v>-83</v>
      </c>
      <c r="K23" s="19">
        <f>I23/H23-1</f>
        <v>-1.8945446245149489E-2</v>
      </c>
    </row>
    <row r="24" spans="1:13" ht="15.75" x14ac:dyDescent="0.25">
      <c r="A24" s="14">
        <v>3709</v>
      </c>
      <c r="B24" s="17" t="s">
        <v>28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899</v>
      </c>
      <c r="J24" s="18">
        <f>Table2[[#This Row],[Fjöldi 
1. sept. 2025]]-Table2[[#This Row],[Fjöldi 
1. des. 2024]]</f>
        <v>30</v>
      </c>
      <c r="K24" s="19">
        <f>I24/H24-1</f>
        <v>3.4522439585730647E-2</v>
      </c>
    </row>
    <row r="25" spans="1:13" ht="15.75" x14ac:dyDescent="0.25">
      <c r="A25" s="14">
        <v>3713</v>
      </c>
      <c r="B25" s="17" t="s">
        <v>29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126</v>
      </c>
      <c r="J25" s="18">
        <f>Table2[[#This Row],[Fjöldi 
1. sept. 2025]]-Table2[[#This Row],[Fjöldi 
1. des. 2024]]</f>
        <v>-1</v>
      </c>
      <c r="K25" s="19">
        <f>I25/H25-1</f>
        <v>-7.8740157480314821E-3</v>
      </c>
    </row>
    <row r="26" spans="1:13" ht="15.75" x14ac:dyDescent="0.25">
      <c r="A26" s="14">
        <v>3714</v>
      </c>
      <c r="B26" s="17" t="s">
        <v>30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1748</v>
      </c>
      <c r="I26" s="12">
        <v>1750</v>
      </c>
      <c r="J26" s="18">
        <f>Table2[[#This Row],[Fjöldi 
1. sept. 2025]]-Table2[[#This Row],[Fjöldi 
1. des. 2024]]</f>
        <v>2</v>
      </c>
      <c r="K26" s="19">
        <f>I26/H26-1</f>
        <v>1.1441647597254523E-3</v>
      </c>
    </row>
    <row r="27" spans="1:13" ht="15.75" x14ac:dyDescent="0.25">
      <c r="A27" s="39">
        <v>3716</v>
      </c>
      <c r="B27" s="40" t="s">
        <v>31</v>
      </c>
      <c r="C27" s="41">
        <v>1276</v>
      </c>
      <c r="D27" s="41">
        <v>1262</v>
      </c>
      <c r="E27" s="41">
        <v>1293</v>
      </c>
      <c r="F27" s="41">
        <v>1309</v>
      </c>
      <c r="G27" s="41">
        <v>1319</v>
      </c>
      <c r="H27" s="41">
        <v>1348</v>
      </c>
      <c r="I27" s="41">
        <v>1347</v>
      </c>
      <c r="J27" s="37">
        <f>Table2[[#This Row],[Fjöldi 
1. sept. 2025]]-Table2[[#This Row],[Fjöldi 
1. des. 2024]]</f>
        <v>-1</v>
      </c>
      <c r="K27" s="43">
        <f>I27/H27-1</f>
        <v>-7.4183976261132933E-4</v>
      </c>
    </row>
    <row r="28" spans="1:13" ht="15.75" x14ac:dyDescent="0.25">
      <c r="A28" s="39">
        <v>3811</v>
      </c>
      <c r="B28" s="40" t="s">
        <v>32</v>
      </c>
      <c r="C28" s="41">
        <v>634</v>
      </c>
      <c r="D28" s="41">
        <v>626</v>
      </c>
      <c r="E28" s="41">
        <v>663</v>
      </c>
      <c r="F28" s="41">
        <v>657</v>
      </c>
      <c r="G28" s="41">
        <v>655</v>
      </c>
      <c r="H28" s="41">
        <v>663</v>
      </c>
      <c r="I28" s="41">
        <v>668</v>
      </c>
      <c r="J28" s="37">
        <f>Table2[[#This Row],[Fjöldi 
1. sept. 2025]]-Table2[[#This Row],[Fjöldi 
1. des. 2024]]</f>
        <v>5</v>
      </c>
      <c r="K28" s="43">
        <f>I28/H28-1</f>
        <v>7.541478129713397E-3</v>
      </c>
    </row>
    <row r="29" spans="1:13" ht="21" customHeight="1" x14ac:dyDescent="0.25">
      <c r="A29" s="20" t="s">
        <v>33</v>
      </c>
      <c r="B29" s="24"/>
      <c r="C29" s="22">
        <f>SUM(C30:C37)</f>
        <v>6866</v>
      </c>
      <c r="D29" s="22">
        <f>SUM(D30:D37)</f>
        <v>6830</v>
      </c>
      <c r="E29" s="22">
        <f>SUM(E30:E37)</f>
        <v>6949</v>
      </c>
      <c r="F29" s="22">
        <f>SUM(F30:F37)</f>
        <v>7102</v>
      </c>
      <c r="G29" s="22">
        <f>SUM(G30:G37)</f>
        <v>7217</v>
      </c>
      <c r="H29" s="22">
        <f>SUM(H30:H37)</f>
        <v>7544</v>
      </c>
      <c r="I29" s="22">
        <f>SUM(I30:I37)</f>
        <v>7657</v>
      </c>
      <c r="J29" s="23">
        <f>Table2[[#This Row],[Fjöldi 
1. sept. 2025]]-Table2[[#This Row],[Fjöldi 
1. des. 2024]]</f>
        <v>113</v>
      </c>
      <c r="K29" s="11">
        <f>I29/H29-1</f>
        <v>1.4978791092258747E-2</v>
      </c>
      <c r="M29" s="33"/>
    </row>
    <row r="30" spans="1:13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1030</v>
      </c>
      <c r="J30" s="18">
        <f>Table2[[#This Row],[Fjöldi 
1. sept. 2025]]-Table2[[#This Row],[Fjöldi 
1. des. 2024]]</f>
        <v>-3</v>
      </c>
      <c r="K30" s="19">
        <f>I30/H30-1</f>
        <v>-2.9041626331074433E-3</v>
      </c>
    </row>
    <row r="31" spans="1:13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4092</v>
      </c>
      <c r="J31" s="18">
        <f>Table2[[#This Row],[Fjöldi 
1. sept. 2025]]-Table2[[#This Row],[Fjöldi 
1. des. 2024]]</f>
        <v>95</v>
      </c>
      <c r="K31" s="19">
        <f>I31/H31-1</f>
        <v>2.3767825869402071E-2</v>
      </c>
    </row>
    <row r="32" spans="1:13" ht="15.75" x14ac:dyDescent="0.25">
      <c r="A32" s="14">
        <v>4502</v>
      </c>
      <c r="B32" s="17" t="s">
        <v>36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259</v>
      </c>
      <c r="J32" s="18">
        <f>Table2[[#This Row],[Fjöldi 
1. sept. 2025]]-Table2[[#This Row],[Fjöldi 
1. des. 2024]]</f>
        <v>5</v>
      </c>
      <c r="K32" s="19">
        <f>I32/H32-1</f>
        <v>1.9685039370078705E-2</v>
      </c>
    </row>
    <row r="33" spans="1:13" ht="15.75" x14ac:dyDescent="0.25">
      <c r="A33" s="14">
        <v>4607</v>
      </c>
      <c r="B33" s="17" t="s">
        <v>37</v>
      </c>
      <c r="C33" s="12">
        <v>1020</v>
      </c>
      <c r="D33" s="12">
        <v>1065</v>
      </c>
      <c r="E33" s="12">
        <v>1131</v>
      </c>
      <c r="F33" s="12">
        <v>1174</v>
      </c>
      <c r="G33" s="12">
        <v>1195</v>
      </c>
      <c r="H33" s="12">
        <v>1439</v>
      </c>
      <c r="I33" s="12">
        <v>1435</v>
      </c>
      <c r="J33" s="18">
        <f>Table2[[#This Row],[Fjöldi 
1. sept. 2025]]-Table2[[#This Row],[Fjöldi 
1. des. 2024]]</f>
        <v>-4</v>
      </c>
      <c r="K33" s="19">
        <f>I33/H33-1</f>
        <v>-2.7797081306463189E-3</v>
      </c>
    </row>
    <row r="34" spans="1:13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232</v>
      </c>
      <c r="J34" s="18">
        <f>Table2[[#This Row],[Fjöldi 
1. sept. 2025]]-Table2[[#This Row],[Fjöldi 
1. des. 2024]]</f>
        <v>9</v>
      </c>
      <c r="K34" s="19">
        <f>I34/H34-1</f>
        <v>4.0358744394618729E-2</v>
      </c>
    </row>
    <row r="35" spans="1:13" ht="15.75" x14ac:dyDescent="0.25">
      <c r="A35" s="14">
        <v>4901</v>
      </c>
      <c r="B35" s="17" t="s">
        <v>39</v>
      </c>
      <c r="C35" s="12">
        <v>43</v>
      </c>
      <c r="D35" s="12">
        <v>40</v>
      </c>
      <c r="E35" s="12">
        <v>41</v>
      </c>
      <c r="F35" s="12">
        <v>50</v>
      </c>
      <c r="G35" s="12">
        <v>53</v>
      </c>
      <c r="H35" s="12">
        <v>58</v>
      </c>
      <c r="I35" s="12">
        <v>61</v>
      </c>
      <c r="J35" s="18">
        <f>Table2[[#This Row],[Fjöldi 
1. sept. 2025]]-Table2[[#This Row],[Fjöldi 
1. des. 2024]]</f>
        <v>3</v>
      </c>
      <c r="K35" s="19">
        <f>I35/H35-1</f>
        <v>5.1724137931034475E-2</v>
      </c>
    </row>
    <row r="36" spans="1:13" ht="15.75" x14ac:dyDescent="0.25">
      <c r="A36" s="39">
        <v>4902</v>
      </c>
      <c r="B36" s="40" t="s">
        <v>40</v>
      </c>
      <c r="C36" s="41">
        <v>109</v>
      </c>
      <c r="D36" s="41">
        <v>110</v>
      </c>
      <c r="E36" s="41">
        <v>108</v>
      </c>
      <c r="F36" s="41">
        <v>113</v>
      </c>
      <c r="G36" s="41">
        <v>107</v>
      </c>
      <c r="H36" s="41">
        <v>118</v>
      </c>
      <c r="I36" s="41">
        <v>124</v>
      </c>
      <c r="J36" s="37">
        <f>Table2[[#This Row],[Fjöldi 
1. sept. 2025]]-Table2[[#This Row],[Fjöldi 
1. des. 2024]]</f>
        <v>6</v>
      </c>
      <c r="K36" s="43">
        <f>I36/H36-1</f>
        <v>5.0847457627118731E-2</v>
      </c>
    </row>
    <row r="37" spans="1:13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424</v>
      </c>
      <c r="J37" s="18">
        <f>Table2[[#This Row],[Fjöldi 
1. sept. 2025]]-Table2[[#This Row],[Fjöldi 
1. des. 2024]]</f>
        <v>2</v>
      </c>
      <c r="K37" s="19">
        <f>I37/H37-1</f>
        <v>4.7393364928909332E-3</v>
      </c>
    </row>
    <row r="38" spans="1:13" ht="21.75" customHeight="1" x14ac:dyDescent="0.25">
      <c r="A38" s="20" t="s">
        <v>42</v>
      </c>
      <c r="B38" s="24"/>
      <c r="C38" s="22">
        <f>SUM(C39:C42)</f>
        <v>7237</v>
      </c>
      <c r="D38" s="22">
        <f>SUM(D39:D42)</f>
        <v>7320</v>
      </c>
      <c r="E38" s="22">
        <f>SUM(E39:E42)</f>
        <v>7334</v>
      </c>
      <c r="F38" s="22">
        <f>SUM(F39:F42)</f>
        <v>7357</v>
      </c>
      <c r="G38" s="22">
        <f>SUM(G39:G42)</f>
        <v>7415</v>
      </c>
      <c r="H38" s="22">
        <f>SUM(H39:H42)</f>
        <v>7557</v>
      </c>
      <c r="I38" s="22">
        <f>SUM(I39:I42)</f>
        <v>7578</v>
      </c>
      <c r="J38" s="23">
        <f>Table2[[#This Row],[Fjöldi 
1. sept. 2025]]-Table2[[#This Row],[Fjöldi 
1. des. 2024]]</f>
        <v>21</v>
      </c>
      <c r="K38" s="11">
        <f>I38/H38-1</f>
        <v>2.7788805081381263E-3</v>
      </c>
      <c r="M38" s="33"/>
    </row>
    <row r="39" spans="1:13" ht="15.75" x14ac:dyDescent="0.25">
      <c r="A39" s="39">
        <v>5508</v>
      </c>
      <c r="B39" s="40" t="s">
        <v>43</v>
      </c>
      <c r="C39" s="41">
        <v>1210</v>
      </c>
      <c r="D39" s="41">
        <v>1219</v>
      </c>
      <c r="E39" s="41">
        <v>1230</v>
      </c>
      <c r="F39" s="41">
        <v>1259</v>
      </c>
      <c r="G39" s="41">
        <v>1260</v>
      </c>
      <c r="H39" s="41">
        <v>1249</v>
      </c>
      <c r="I39" s="41">
        <v>1263</v>
      </c>
      <c r="J39" s="37">
        <f>Table2[[#This Row],[Fjöldi 
1. sept. 2025]]-Table2[[#This Row],[Fjöldi 
1. des. 2024]]</f>
        <v>14</v>
      </c>
      <c r="K39" s="43">
        <f>I39/H39-1</f>
        <v>1.1208967173738982E-2</v>
      </c>
    </row>
    <row r="40" spans="1:13" ht="15.75" x14ac:dyDescent="0.25">
      <c r="A40" s="14">
        <v>5609</v>
      </c>
      <c r="B40" s="17" t="s">
        <v>44</v>
      </c>
      <c r="C40" s="12">
        <v>473</v>
      </c>
      <c r="D40" s="12">
        <v>475</v>
      </c>
      <c r="E40" s="12">
        <v>484</v>
      </c>
      <c r="F40" s="12">
        <v>483</v>
      </c>
      <c r="G40" s="12">
        <v>468</v>
      </c>
      <c r="H40" s="12">
        <v>474</v>
      </c>
      <c r="I40" s="12">
        <v>460</v>
      </c>
      <c r="J40" s="18">
        <f>Table2[[#This Row],[Fjöldi 
1. sept. 2025]]-Table2[[#This Row],[Fjöldi 
1. des. 2024]]</f>
        <v>-14</v>
      </c>
      <c r="K40" s="19">
        <f>I40/H40-1</f>
        <v>-2.9535864978902926E-2</v>
      </c>
    </row>
    <row r="41" spans="1:13" ht="15.75" x14ac:dyDescent="0.25">
      <c r="A41" s="39">
        <v>5613</v>
      </c>
      <c r="B41" s="40" t="s">
        <v>45</v>
      </c>
      <c r="C41" s="41">
        <v>1312</v>
      </c>
      <c r="D41" s="41">
        <v>1326</v>
      </c>
      <c r="E41" s="41">
        <v>1314</v>
      </c>
      <c r="F41" s="41">
        <v>1297</v>
      </c>
      <c r="G41" s="41">
        <v>1300</v>
      </c>
      <c r="H41" s="41">
        <v>1403</v>
      </c>
      <c r="I41" s="41">
        <v>1393</v>
      </c>
      <c r="J41" s="37">
        <f>Table2[[#This Row],[Fjöldi 
1. sept. 2025]]-Table2[[#This Row],[Fjöldi 
1. des. 2024]]</f>
        <v>-10</v>
      </c>
      <c r="K41" s="43">
        <f>I41/H41-1</f>
        <v>-7.1275837491090455E-3</v>
      </c>
    </row>
    <row r="42" spans="1:13" ht="15.75" x14ac:dyDescent="0.25">
      <c r="A42" s="14">
        <v>5716</v>
      </c>
      <c r="B42" s="17" t="s">
        <v>46</v>
      </c>
      <c r="C42" s="12">
        <v>4242</v>
      </c>
      <c r="D42" s="12">
        <v>4300</v>
      </c>
      <c r="E42" s="12">
        <v>4306</v>
      </c>
      <c r="F42" s="12">
        <v>4318</v>
      </c>
      <c r="G42" s="12">
        <v>4387</v>
      </c>
      <c r="H42" s="12">
        <v>4431</v>
      </c>
      <c r="I42" s="12">
        <v>4462</v>
      </c>
      <c r="J42" s="18">
        <f>Table2[[#This Row],[Fjöldi 
1. sept. 2025]]-Table2[[#This Row],[Fjöldi 
1. des. 2024]]</f>
        <v>31</v>
      </c>
      <c r="K42" s="19">
        <f>I42/H42-1</f>
        <v>6.9961633942676738E-3</v>
      </c>
    </row>
    <row r="43" spans="1:13" ht="24" customHeight="1" x14ac:dyDescent="0.25">
      <c r="A43" s="20" t="s">
        <v>47</v>
      </c>
      <c r="B43" s="24"/>
      <c r="C43" s="22">
        <f>SUM(C44:C54)</f>
        <v>30596</v>
      </c>
      <c r="D43" s="22">
        <f>SUM(D44:D54)</f>
        <v>30632</v>
      </c>
      <c r="E43" s="22">
        <f>SUM(E44:E54)</f>
        <v>31118</v>
      </c>
      <c r="F43" s="22">
        <f>SUM(F44:F54)</f>
        <v>31789</v>
      </c>
      <c r="G43" s="22">
        <f>SUM(G44:G54)</f>
        <v>32339</v>
      </c>
      <c r="H43" s="22">
        <f>SUM(H44:H54)</f>
        <v>32771</v>
      </c>
      <c r="I43" s="22">
        <f>SUM(I44:I54)</f>
        <v>33036</v>
      </c>
      <c r="J43" s="23">
        <f>Table2[[#This Row],[Fjöldi 
1. sept. 2025]]-Table2[[#This Row],[Fjöldi 
1. des. 2024]]</f>
        <v>265</v>
      </c>
      <c r="K43" s="11">
        <f>I43/H43-1</f>
        <v>8.0864178694577404E-3</v>
      </c>
      <c r="M43" s="33"/>
    </row>
    <row r="44" spans="1:13" ht="15.75" x14ac:dyDescent="0.25">
      <c r="A44" s="14">
        <v>6000</v>
      </c>
      <c r="B44" s="17" t="s">
        <v>48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20517</v>
      </c>
      <c r="J44" s="18">
        <f>Table2[[#This Row],[Fjöldi 
1. sept. 2025]]-Table2[[#This Row],[Fjöldi 
1. des. 2024]]</f>
        <v>135</v>
      </c>
      <c r="K44" s="19">
        <f>I44/H44-1</f>
        <v>6.6234913158669251E-3</v>
      </c>
    </row>
    <row r="45" spans="1:13" ht="15.75" x14ac:dyDescent="0.25">
      <c r="A45" s="14">
        <v>6100</v>
      </c>
      <c r="B45" s="17" t="s">
        <v>49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3214</v>
      </c>
      <c r="J45" s="18">
        <f>Table2[[#This Row],[Fjöldi 
1. sept. 2025]]-Table2[[#This Row],[Fjöldi 
1. des. 2024]]</f>
        <v>-38</v>
      </c>
      <c r="K45" s="19">
        <f>I45/H45-1</f>
        <v>-1.1685116851168464E-2</v>
      </c>
    </row>
    <row r="46" spans="1:13" ht="15.75" x14ac:dyDescent="0.25">
      <c r="A46" s="14">
        <v>6250</v>
      </c>
      <c r="B46" s="17" t="s">
        <v>50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2019</v>
      </c>
      <c r="J46" s="18">
        <f>Table2[[#This Row],[Fjöldi 
1. sept. 2025]]-Table2[[#This Row],[Fjöldi 
1. des. 2024]]</f>
        <v>14</v>
      </c>
      <c r="K46" s="19">
        <f>I46/H46-1</f>
        <v>6.982543640897676E-3</v>
      </c>
    </row>
    <row r="47" spans="1:13" ht="15.75" x14ac:dyDescent="0.25">
      <c r="A47" s="14">
        <v>6400</v>
      </c>
      <c r="B47" s="17" t="s">
        <v>51</v>
      </c>
      <c r="C47" s="12">
        <v>1902</v>
      </c>
      <c r="D47" s="12">
        <v>1861</v>
      </c>
      <c r="E47" s="12">
        <v>1862</v>
      </c>
      <c r="F47" s="12">
        <v>1905</v>
      </c>
      <c r="G47" s="12">
        <v>1915</v>
      </c>
      <c r="H47" s="12">
        <v>1950</v>
      </c>
      <c r="I47" s="12">
        <v>1958</v>
      </c>
      <c r="J47" s="18">
        <f>Table2[[#This Row],[Fjöldi 
1. sept. 2025]]-Table2[[#This Row],[Fjöldi 
1. des. 2024]]</f>
        <v>8</v>
      </c>
      <c r="K47" s="19">
        <f>I47/H47-1</f>
        <v>4.1025641025640436E-3</v>
      </c>
    </row>
    <row r="48" spans="1:13" ht="15.75" x14ac:dyDescent="0.25">
      <c r="A48" s="39">
        <v>6513</v>
      </c>
      <c r="B48" s="40" t="s">
        <v>52</v>
      </c>
      <c r="C48" s="41">
        <v>1079</v>
      </c>
      <c r="D48" s="41">
        <v>1095</v>
      </c>
      <c r="E48" s="41">
        <v>1120</v>
      </c>
      <c r="F48" s="41">
        <v>1157</v>
      </c>
      <c r="G48" s="41">
        <v>1180</v>
      </c>
      <c r="H48" s="41">
        <v>1198</v>
      </c>
      <c r="I48" s="41">
        <v>1225</v>
      </c>
      <c r="J48" s="37">
        <f>Table2[[#This Row],[Fjöldi 
1. sept. 2025]]-Table2[[#This Row],[Fjöldi 
1. des. 2024]]</f>
        <v>27</v>
      </c>
      <c r="K48" s="43">
        <f>I48/H48-1</f>
        <v>2.2537562604340478E-2</v>
      </c>
    </row>
    <row r="49" spans="1:13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922</v>
      </c>
      <c r="J49" s="18">
        <f>Table2[[#This Row],[Fjöldi 
1. sept. 2025]]-Table2[[#This Row],[Fjöldi 
1. des. 2024]]</f>
        <v>57</v>
      </c>
      <c r="K49" s="19">
        <f>I49/H49-1</f>
        <v>6.5895953757225456E-2</v>
      </c>
    </row>
    <row r="50" spans="1:13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525</v>
      </c>
      <c r="J50" s="18">
        <f>Table2[[#This Row],[Fjöldi 
1. sept. 2025]]-Table2[[#This Row],[Fjöldi 
1. des. 2024]]</f>
        <v>7</v>
      </c>
      <c r="K50" s="19">
        <f>I50/H50-1</f>
        <v>1.3513513513513598E-2</v>
      </c>
    </row>
    <row r="51" spans="1:13" ht="15.75" x14ac:dyDescent="0.25">
      <c r="A51" s="14">
        <v>6602</v>
      </c>
      <c r="B51" s="17" t="s">
        <v>55</v>
      </c>
      <c r="C51" s="12">
        <v>370</v>
      </c>
      <c r="D51" s="12">
        <v>371</v>
      </c>
      <c r="E51" s="12">
        <v>369</v>
      </c>
      <c r="F51" s="12">
        <v>381</v>
      </c>
      <c r="G51" s="12">
        <v>403</v>
      </c>
      <c r="H51" s="12">
        <v>404</v>
      </c>
      <c r="I51" s="12">
        <v>381</v>
      </c>
      <c r="J51" s="18">
        <f>Table2[[#This Row],[Fjöldi 
1. sept. 2025]]-Table2[[#This Row],[Fjöldi 
1. des. 2024]]</f>
        <v>-23</v>
      </c>
      <c r="K51" s="19">
        <f>I51/H51-1</f>
        <v>-5.6930693069306981E-2</v>
      </c>
    </row>
    <row r="52" spans="1:13" ht="15.75" x14ac:dyDescent="0.25">
      <c r="A52" s="39">
        <v>6611</v>
      </c>
      <c r="B52" s="40" t="s">
        <v>56</v>
      </c>
      <c r="C52" s="41">
        <v>54</v>
      </c>
      <c r="D52" s="41">
        <v>56</v>
      </c>
      <c r="E52" s="41">
        <v>61</v>
      </c>
      <c r="F52" s="41">
        <v>61</v>
      </c>
      <c r="G52" s="41">
        <v>57</v>
      </c>
      <c r="H52" s="41">
        <v>55</v>
      </c>
      <c r="I52" s="41">
        <v>56</v>
      </c>
      <c r="J52" s="37">
        <f>Table2[[#This Row],[Fjöldi 
1. sept. 2025]]-Table2[[#This Row],[Fjöldi 
1. des. 2024]]</f>
        <v>1</v>
      </c>
      <c r="K52" s="43">
        <f>I52/H52-1</f>
        <v>1.8181818181818077E-2</v>
      </c>
    </row>
    <row r="53" spans="1:13" ht="15.75" x14ac:dyDescent="0.25">
      <c r="A53" s="14">
        <v>6613</v>
      </c>
      <c r="B53" s="17" t="s">
        <v>57</v>
      </c>
      <c r="C53" s="12">
        <v>1371</v>
      </c>
      <c r="D53" s="12">
        <v>1329</v>
      </c>
      <c r="E53" s="12">
        <v>1349</v>
      </c>
      <c r="F53" s="12">
        <v>1403</v>
      </c>
      <c r="G53" s="12">
        <v>1477</v>
      </c>
      <c r="H53" s="12">
        <v>1541</v>
      </c>
      <c r="I53" s="12">
        <v>1619</v>
      </c>
      <c r="J53" s="18">
        <f>Table2[[#This Row],[Fjöldi 
1. sept. 2025]]-Table2[[#This Row],[Fjöldi 
1. des. 2024]]</f>
        <v>78</v>
      </c>
      <c r="K53" s="19">
        <f>I53/H53-1</f>
        <v>5.0616482803374385E-2</v>
      </c>
    </row>
    <row r="54" spans="1:13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600</v>
      </c>
      <c r="J54" s="18">
        <f>Table2[[#This Row],[Fjöldi 
1. sept. 2025]]-Table2[[#This Row],[Fjöldi 
1. des. 2024]]</f>
        <v>-1</v>
      </c>
      <c r="K54" s="19">
        <f>I54/H54-1</f>
        <v>-1.6638935108153063E-3</v>
      </c>
    </row>
    <row r="55" spans="1:13" ht="19.5" customHeight="1" x14ac:dyDescent="0.25">
      <c r="A55" s="20" t="s">
        <v>59</v>
      </c>
      <c r="B55" s="24"/>
      <c r="C55" s="22">
        <f>SUM(C56:C59)</f>
        <v>10740</v>
      </c>
      <c r="D55" s="22">
        <f>SUM(D56:D59)</f>
        <v>10849</v>
      </c>
      <c r="E55" s="22">
        <f>SUM(E56:E59)</f>
        <v>11014</v>
      </c>
      <c r="F55" s="22">
        <f>SUM(F56:F59)</f>
        <v>11232</v>
      </c>
      <c r="G55" s="22">
        <f>SUM(G56:G59)</f>
        <v>11502</v>
      </c>
      <c r="H55" s="22">
        <f>SUM(H56:H59)</f>
        <v>11639</v>
      </c>
      <c r="I55" s="22">
        <f>SUM(I56:I59)</f>
        <v>11647</v>
      </c>
      <c r="J55" s="23">
        <f>Table2[[#This Row],[Fjöldi 
1. sept. 2025]]-Table2[[#This Row],[Fjöldi 
1. des. 2024]]</f>
        <v>8</v>
      </c>
      <c r="K55" s="11">
        <f>I55/H55-1</f>
        <v>6.8734427356309524E-4</v>
      </c>
      <c r="M55" s="33"/>
    </row>
    <row r="56" spans="1:13" ht="15.75" x14ac:dyDescent="0.25">
      <c r="A56" s="14">
        <v>7300</v>
      </c>
      <c r="B56" s="17" t="s">
        <v>60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5446</v>
      </c>
      <c r="J56" s="18">
        <f>Table2[[#This Row],[Fjöldi 
1. sept. 2025]]-Table2[[#This Row],[Fjöldi 
1. des. 2024]]</f>
        <v>-17</v>
      </c>
      <c r="K56" s="19">
        <f>I56/H56-1</f>
        <v>-3.1118433095368436E-3</v>
      </c>
    </row>
    <row r="57" spans="1:13" ht="15.75" x14ac:dyDescent="0.25">
      <c r="A57" s="14">
        <v>7400</v>
      </c>
      <c r="B57" s="17" t="s">
        <v>61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5422</v>
      </c>
      <c r="J57" s="18">
        <f>Table2[[#This Row],[Fjöldi 
1. sept. 2025]]-Table2[[#This Row],[Fjöldi 
1. des. 2024]]</f>
        <v>14</v>
      </c>
      <c r="K57" s="19">
        <f>I57/H57-1</f>
        <v>2.5887573964498145E-3</v>
      </c>
    </row>
    <row r="58" spans="1:13" ht="15.75" x14ac:dyDescent="0.25">
      <c r="A58" s="14">
        <v>7502</v>
      </c>
      <c r="B58" s="17" t="s">
        <v>62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665</v>
      </c>
      <c r="J58" s="18">
        <f>Table2[[#This Row],[Fjöldi 
1. sept. 2025]]-Table2[[#This Row],[Fjöldi 
1. des. 2024]]</f>
        <v>-3</v>
      </c>
      <c r="K58" s="19">
        <f>I58/H58-1</f>
        <v>-4.4910179640718084E-3</v>
      </c>
    </row>
    <row r="59" spans="1:13" ht="15.75" x14ac:dyDescent="0.25">
      <c r="A59" s="39">
        <v>7505</v>
      </c>
      <c r="B59" s="40" t="s">
        <v>63</v>
      </c>
      <c r="C59" s="41">
        <v>86</v>
      </c>
      <c r="D59" s="41">
        <v>98</v>
      </c>
      <c r="E59" s="41">
        <v>100</v>
      </c>
      <c r="F59" s="41">
        <v>96</v>
      </c>
      <c r="G59" s="41">
        <v>103</v>
      </c>
      <c r="H59" s="41">
        <v>100</v>
      </c>
      <c r="I59" s="41">
        <v>114</v>
      </c>
      <c r="J59" s="37">
        <f>Table2[[#This Row],[Fjöldi 
1. sept. 2025]]-Table2[[#This Row],[Fjöldi 
1. des. 2024]]</f>
        <v>14</v>
      </c>
      <c r="K59" s="43">
        <f>I59/H59-1</f>
        <v>0.1399999999999999</v>
      </c>
    </row>
    <row r="60" spans="1:13" ht="20.25" customHeight="1" x14ac:dyDescent="0.25">
      <c r="A60" s="20" t="s">
        <v>64</v>
      </c>
      <c r="B60" s="21"/>
      <c r="C60" s="22">
        <f>SUM(C61:C75)</f>
        <v>30829</v>
      </c>
      <c r="D60" s="22">
        <f>SUM(D61:D75)</f>
        <v>31358</v>
      </c>
      <c r="E60" s="22">
        <f>SUM(E61:E75)</f>
        <v>32380</v>
      </c>
      <c r="F60" s="22">
        <f>SUM(F61:F75)</f>
        <v>33763</v>
      </c>
      <c r="G60" s="22">
        <f>SUM(G61:G75)</f>
        <v>35457</v>
      </c>
      <c r="H60" s="22">
        <f>SUM(H61:H75)</f>
        <v>36798</v>
      </c>
      <c r="I60" s="22">
        <f>SUM(I61:I75)</f>
        <v>37803</v>
      </c>
      <c r="J60" s="23">
        <f>Table2[[#This Row],[Fjöldi 
1. sept. 2025]]-Table2[[#This Row],[Fjöldi 
1. des. 2024]]</f>
        <v>1005</v>
      </c>
      <c r="K60" s="11">
        <f>I60/H60-1</f>
        <v>2.7311266916680177E-2</v>
      </c>
      <c r="M60" s="33"/>
    </row>
    <row r="61" spans="1:13" ht="15.75" x14ac:dyDescent="0.25">
      <c r="A61" s="14">
        <v>8000</v>
      </c>
      <c r="B61" s="17" t="s">
        <v>65</v>
      </c>
      <c r="C61" s="12">
        <v>4358</v>
      </c>
      <c r="D61" s="12">
        <v>4330</v>
      </c>
      <c r="E61" s="12">
        <v>4416</v>
      </c>
      <c r="F61" s="12">
        <v>4525</v>
      </c>
      <c r="G61" s="12">
        <v>4631</v>
      </c>
      <c r="H61" s="12">
        <v>4718</v>
      </c>
      <c r="I61" s="12">
        <v>4763</v>
      </c>
      <c r="J61" s="18">
        <f>Table2[[#This Row],[Fjöldi 
1. sept. 2025]]-Table2[[#This Row],[Fjöldi 
1. des. 2024]]</f>
        <v>45</v>
      </c>
      <c r="K61" s="19">
        <f>I61/H61-1</f>
        <v>9.5379398050021713E-3</v>
      </c>
    </row>
    <row r="62" spans="1:13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12775</v>
      </c>
      <c r="J62" s="18">
        <f>Table2[[#This Row],[Fjöldi 
1. sept. 2025]]-Table2[[#This Row],[Fjöldi 
1. des. 2024]]</f>
        <v>445</v>
      </c>
      <c r="K62" s="19">
        <f>I62/H62-1</f>
        <v>3.6090835360908402E-2</v>
      </c>
    </row>
    <row r="63" spans="1:13" ht="15.75" x14ac:dyDescent="0.25">
      <c r="A63" s="14">
        <v>8401</v>
      </c>
      <c r="B63" s="17" t="s">
        <v>67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2793</v>
      </c>
      <c r="J63" s="18">
        <f>Table2[[#This Row],[Fjöldi 
1. sept. 2025]]-Table2[[#This Row],[Fjöldi 
1. des. 2024]]</f>
        <v>60</v>
      </c>
      <c r="K63" s="19">
        <f>I63/H63-1</f>
        <v>2.1953896816685026E-2</v>
      </c>
    </row>
    <row r="64" spans="1:13" ht="15.75" x14ac:dyDescent="0.25">
      <c r="A64" s="39">
        <v>8508</v>
      </c>
      <c r="B64" s="40" t="s">
        <v>68</v>
      </c>
      <c r="C64" s="41">
        <v>717</v>
      </c>
      <c r="D64" s="41">
        <v>764</v>
      </c>
      <c r="E64" s="41">
        <v>808</v>
      </c>
      <c r="F64" s="41">
        <v>880</v>
      </c>
      <c r="G64" s="41">
        <v>973</v>
      </c>
      <c r="H64" s="41">
        <v>1082</v>
      </c>
      <c r="I64" s="41">
        <v>1148</v>
      </c>
      <c r="J64" s="37">
        <f>Table2[[#This Row],[Fjöldi 
1. sept. 2025]]-Table2[[#This Row],[Fjöldi 
1. des. 2024]]</f>
        <v>66</v>
      </c>
      <c r="K64" s="43">
        <f>I64/H64-1</f>
        <v>6.0998151571164616E-2</v>
      </c>
    </row>
    <row r="65" spans="1:11" ht="15.75" x14ac:dyDescent="0.25">
      <c r="A65" s="14">
        <v>8509</v>
      </c>
      <c r="B65" s="17" t="s">
        <v>69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751</v>
      </c>
      <c r="J65" s="18">
        <f>Table2[[#This Row],[Fjöldi 
1. sept. 2025]]-Table2[[#This Row],[Fjöldi 
1. des. 2024]]</f>
        <v>39</v>
      </c>
      <c r="K65" s="19">
        <f>I65/H65-1</f>
        <v>5.47752808988764E-2</v>
      </c>
    </row>
    <row r="66" spans="1:11" ht="15.75" x14ac:dyDescent="0.25">
      <c r="A66" s="14">
        <v>8610</v>
      </c>
      <c r="B66" s="17" t="s">
        <v>70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340</v>
      </c>
      <c r="J66" s="18">
        <f>Table2[[#This Row],[Fjöldi 
1. sept. 2025]]-Table2[[#This Row],[Fjöldi 
1. des. 2024]]</f>
        <v>17</v>
      </c>
      <c r="K66" s="19">
        <f>I66/H66-1</f>
        <v>5.2631578947368363E-2</v>
      </c>
    </row>
    <row r="67" spans="1:11" ht="15.75" x14ac:dyDescent="0.25">
      <c r="A67" s="14">
        <v>8613</v>
      </c>
      <c r="B67" s="17" t="s">
        <v>71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2246</v>
      </c>
      <c r="J67" s="18">
        <f>Table2[[#This Row],[Fjöldi 
1. sept. 2025]]-Table2[[#This Row],[Fjöldi 
1. des. 2024]]</f>
        <v>66</v>
      </c>
      <c r="K67" s="19">
        <f>I67/H67-1</f>
        <v>3.0275229357798139E-2</v>
      </c>
    </row>
    <row r="68" spans="1:11" ht="15.75" x14ac:dyDescent="0.25">
      <c r="A68" s="14">
        <v>8614</v>
      </c>
      <c r="B68" s="17" t="s">
        <v>72</v>
      </c>
      <c r="C68" s="12">
        <v>1684</v>
      </c>
      <c r="D68" s="12">
        <v>1744</v>
      </c>
      <c r="E68" s="12">
        <v>1806</v>
      </c>
      <c r="F68" s="12">
        <v>1865</v>
      </c>
      <c r="G68" s="12">
        <v>1939</v>
      </c>
      <c r="H68" s="12">
        <v>2027</v>
      </c>
      <c r="I68" s="12">
        <v>2026</v>
      </c>
      <c r="J68" s="18">
        <f>Table2[[#This Row],[Fjöldi 
1. sept. 2025]]-Table2[[#This Row],[Fjöldi 
1. des. 2024]]</f>
        <v>-1</v>
      </c>
      <c r="K68" s="19">
        <f>I68/H68-1</f>
        <v>-4.9333991119882015E-4</v>
      </c>
    </row>
    <row r="69" spans="1:11" ht="15.75" x14ac:dyDescent="0.25">
      <c r="A69" s="39">
        <v>8710</v>
      </c>
      <c r="B69" s="40" t="s">
        <v>73</v>
      </c>
      <c r="C69" s="41">
        <v>817</v>
      </c>
      <c r="D69" s="41">
        <v>823</v>
      </c>
      <c r="E69" s="41">
        <v>828</v>
      </c>
      <c r="F69" s="41">
        <v>880</v>
      </c>
      <c r="G69" s="41">
        <v>902</v>
      </c>
      <c r="H69" s="41">
        <v>957</v>
      </c>
      <c r="I69" s="41">
        <v>979</v>
      </c>
      <c r="J69" s="37">
        <f>Table2[[#This Row],[Fjöldi 
1. sept. 2025]]-Table2[[#This Row],[Fjöldi 
1. des. 2024]]</f>
        <v>22</v>
      </c>
      <c r="K69" s="43">
        <f>I69/H69-1</f>
        <v>2.2988505747126409E-2</v>
      </c>
    </row>
    <row r="70" spans="1:11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3408</v>
      </c>
      <c r="J70" s="18">
        <f>Table2[[#This Row],[Fjöldi 
1. sept. 2025]]-Table2[[#This Row],[Fjöldi 
1. des. 2024]]</f>
        <v>29</v>
      </c>
      <c r="K70" s="19">
        <f>I70/H70-1</f>
        <v>8.5824208345663955E-3</v>
      </c>
    </row>
    <row r="71" spans="1:11" ht="15.75" x14ac:dyDescent="0.25">
      <c r="A71" s="39">
        <v>8717</v>
      </c>
      <c r="B71" s="40" t="s">
        <v>75</v>
      </c>
      <c r="C71" s="41">
        <v>2273</v>
      </c>
      <c r="D71" s="41">
        <v>2323</v>
      </c>
      <c r="E71" s="41">
        <v>2465</v>
      </c>
      <c r="F71" s="41">
        <v>2575</v>
      </c>
      <c r="G71" s="41">
        <v>2756</v>
      </c>
      <c r="H71" s="41">
        <v>2901</v>
      </c>
      <c r="I71" s="41">
        <v>2959</v>
      </c>
      <c r="J71" s="37">
        <f>Table2[[#This Row],[Fjöldi 
1. sept. 2025]]-Table2[[#This Row],[Fjöldi 
1. des. 2024]]</f>
        <v>58</v>
      </c>
      <c r="K71" s="43">
        <f>I71/H71-1</f>
        <v>1.999310582557734E-2</v>
      </c>
    </row>
    <row r="72" spans="1:11" ht="15.75" x14ac:dyDescent="0.25">
      <c r="A72" s="14">
        <v>8719</v>
      </c>
      <c r="B72" s="17" t="s">
        <v>76</v>
      </c>
      <c r="C72" s="12">
        <v>494</v>
      </c>
      <c r="D72" s="12">
        <v>497</v>
      </c>
      <c r="E72" s="12">
        <v>530</v>
      </c>
      <c r="F72" s="12">
        <v>533</v>
      </c>
      <c r="G72" s="12">
        <v>580</v>
      </c>
      <c r="H72" s="12">
        <v>611</v>
      </c>
      <c r="I72" s="12">
        <v>677</v>
      </c>
      <c r="J72" s="18">
        <f>Table2[[#This Row],[Fjöldi 
1. sept. 2025]]-Table2[[#This Row],[Fjöldi 
1. des. 2024]]</f>
        <v>66</v>
      </c>
      <c r="K72" s="19">
        <f>I72/H72-1</f>
        <v>0.10801963993453345</v>
      </c>
    </row>
    <row r="73" spans="1:11" ht="15.75" x14ac:dyDescent="0.25">
      <c r="A73" s="39">
        <v>8720</v>
      </c>
      <c r="B73" s="40" t="s">
        <v>77</v>
      </c>
      <c r="C73" s="41">
        <v>611</v>
      </c>
      <c r="D73" s="41">
        <v>587</v>
      </c>
      <c r="E73" s="41">
        <v>565</v>
      </c>
      <c r="F73" s="41">
        <v>577</v>
      </c>
      <c r="G73" s="41">
        <v>599</v>
      </c>
      <c r="H73" s="41">
        <v>628</v>
      </c>
      <c r="I73" s="41">
        <v>644</v>
      </c>
      <c r="J73" s="37">
        <f>Table2[[#This Row],[Fjöldi 
1. sept. 2025]]-Table2[[#This Row],[Fjöldi 
1. des. 2024]]</f>
        <v>16</v>
      </c>
      <c r="K73" s="43">
        <f>I73/H73-1</f>
        <v>2.5477707006369421E-2</v>
      </c>
    </row>
    <row r="74" spans="1:11" ht="15.75" x14ac:dyDescent="0.25">
      <c r="A74" s="14">
        <v>8721</v>
      </c>
      <c r="B74" s="17" t="s">
        <v>78</v>
      </c>
      <c r="C74" s="12">
        <v>1162</v>
      </c>
      <c r="D74" s="12">
        <v>1160</v>
      </c>
      <c r="E74" s="12">
        <v>1156</v>
      </c>
      <c r="F74" s="12">
        <v>1273</v>
      </c>
      <c r="G74" s="12">
        <v>1415</v>
      </c>
      <c r="H74" s="12">
        <v>1478</v>
      </c>
      <c r="I74" s="12">
        <v>1549</v>
      </c>
      <c r="J74" s="18">
        <f>Table2[[#This Row],[Fjöldi 
1. sept. 2025]]-Table2[[#This Row],[Fjöldi 
1. des. 2024]]</f>
        <v>71</v>
      </c>
      <c r="K74" s="19">
        <f>I74/H74-1</f>
        <v>4.803788903924211E-2</v>
      </c>
    </row>
    <row r="75" spans="1:11" ht="15.75" x14ac:dyDescent="0.25">
      <c r="A75" s="39">
        <v>8722</v>
      </c>
      <c r="B75" s="40" t="s">
        <v>79</v>
      </c>
      <c r="C75" s="41">
        <v>689</v>
      </c>
      <c r="D75" s="41">
        <v>697</v>
      </c>
      <c r="E75" s="41">
        <v>697</v>
      </c>
      <c r="F75" s="41">
        <v>715</v>
      </c>
      <c r="G75" s="41">
        <v>722</v>
      </c>
      <c r="H75" s="41">
        <v>739</v>
      </c>
      <c r="I75" s="41">
        <v>745</v>
      </c>
      <c r="J75" s="37">
        <f>Table2[[#This Row],[Fjöldi 
1. sept. 2025]]-Table2[[#This Row],[Fjöldi 
1. des. 2024]]</f>
        <v>6</v>
      </c>
      <c r="K75" s="43">
        <f>I75/H75-1</f>
        <v>8.1190798376185036E-3</v>
      </c>
    </row>
    <row r="76" spans="1:11" ht="14.25" customHeight="1" x14ac:dyDescent="0.25">
      <c r="A76" s="39"/>
      <c r="B76" s="40"/>
      <c r="C76" s="41"/>
      <c r="D76" s="41"/>
      <c r="E76" s="41"/>
      <c r="F76" s="41"/>
      <c r="G76" s="41"/>
      <c r="H76" s="41"/>
      <c r="I76" s="41"/>
      <c r="J76" s="42"/>
      <c r="K76" s="38"/>
    </row>
    <row r="77" spans="1:11" ht="15.75" customHeight="1" x14ac:dyDescent="0.25">
      <c r="A77" s="25" t="s">
        <v>80</v>
      </c>
      <c r="B77" s="26"/>
      <c r="C77" s="27">
        <f>C60+C55+C43+C38+C29+C19+C14+C6</f>
        <v>363786</v>
      </c>
      <c r="D77" s="27">
        <f>D60+D55+D43+D38+D29+D19+D14+D6</f>
        <v>369623</v>
      </c>
      <c r="E77" s="27">
        <f>E60+E55+E43+E38+E29+E19+E14+E6</f>
        <v>375685</v>
      </c>
      <c r="F77" s="27">
        <f>F60+F55+F43+F38+F29+F19+F14+F6</f>
        <v>386814</v>
      </c>
      <c r="G77" s="27">
        <f>G60+G55+G43+G38+G29+G19+G14+G6</f>
        <v>398290</v>
      </c>
      <c r="H77" s="27">
        <f>H60+H55+H43+H38+H29+H19+H14+H6</f>
        <v>406046</v>
      </c>
      <c r="I77" s="27">
        <f>I60+I55+I43+I38+I29+I19+I14+I6</f>
        <v>409480</v>
      </c>
      <c r="J77" s="28">
        <f>J60+J55+J43+J38+J29+J19+J14+J6</f>
        <v>3434</v>
      </c>
      <c r="K77" s="34">
        <f>I77/H77-1</f>
        <v>8.4571698773046045E-3</v>
      </c>
    </row>
    <row r="78" spans="1:11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4"/>
      <c r="K78" s="3"/>
    </row>
    <row r="79" spans="1:11" ht="18" customHeight="1" x14ac:dyDescent="0.2">
      <c r="A79" s="31" t="s">
        <v>81</v>
      </c>
      <c r="B79" s="17"/>
    </row>
    <row r="80" spans="1:11" x14ac:dyDescent="0.2">
      <c r="A80" s="14"/>
      <c r="B80" s="17"/>
    </row>
    <row r="81" spans="1:11" x14ac:dyDescent="0.2">
      <c r="A81" s="14"/>
      <c r="B81" s="17"/>
    </row>
    <row r="82" spans="1:11" x14ac:dyDescent="0.2">
      <c r="A82" s="14"/>
      <c r="B82" s="17"/>
    </row>
    <row r="83" spans="1:11" x14ac:dyDescent="0.2">
      <c r="A83" s="14"/>
      <c r="B83" s="17"/>
    </row>
    <row r="84" spans="1:11" x14ac:dyDescent="0.2">
      <c r="A84" s="14"/>
      <c r="B84" s="17"/>
    </row>
    <row r="85" spans="1:11" x14ac:dyDescent="0.2">
      <c r="A85" s="14"/>
      <c r="B85" s="17"/>
    </row>
    <row r="86" spans="1:11" x14ac:dyDescent="0.2">
      <c r="A86" s="14"/>
      <c r="B86" s="17"/>
    </row>
    <row r="87" spans="1:11" x14ac:dyDescent="0.2">
      <c r="A87" s="14"/>
      <c r="B87" s="17"/>
    </row>
    <row r="88" spans="1:11" x14ac:dyDescent="0.2">
      <c r="A88" s="14"/>
      <c r="B88" s="17"/>
    </row>
    <row r="89" spans="1:11" x14ac:dyDescent="0.2">
      <c r="A89" s="14"/>
      <c r="B89" s="17"/>
    </row>
    <row r="90" spans="1:11" x14ac:dyDescent="0.2">
      <c r="A90" s="14"/>
      <c r="B90" s="17"/>
    </row>
    <row r="91" spans="1:11" x14ac:dyDescent="0.2">
      <c r="A91" s="14"/>
      <c r="B91" s="17"/>
    </row>
    <row r="92" spans="1:11" x14ac:dyDescent="0.2">
      <c r="A92" s="14"/>
      <c r="B92" s="17"/>
    </row>
    <row r="93" spans="1:11" x14ac:dyDescent="0.2">
      <c r="A93" s="14"/>
      <c r="B93" s="17"/>
    </row>
    <row r="94" spans="1:11" x14ac:dyDescent="0.2">
      <c r="A94" s="14"/>
      <c r="B94" s="17"/>
    </row>
    <row r="95" spans="1:11" s="12" customFormat="1" x14ac:dyDescent="0.2">
      <c r="A95" s="14"/>
      <c r="B95" s="17"/>
      <c r="E95" s="13"/>
      <c r="F95" s="13"/>
      <c r="G95" s="13"/>
      <c r="H95" s="13"/>
      <c r="I95" s="13"/>
      <c r="J95" s="14"/>
      <c r="K95" s="13"/>
    </row>
    <row r="96" spans="1:11" s="12" customFormat="1" x14ac:dyDescent="0.2">
      <c r="A96" s="14"/>
      <c r="B96" s="17"/>
      <c r="E96" s="13"/>
      <c r="F96" s="13"/>
      <c r="G96" s="13"/>
      <c r="H96" s="13"/>
      <c r="I96" s="13"/>
      <c r="J96" s="14"/>
      <c r="K96" s="13"/>
    </row>
    <row r="97" spans="1:11" s="12" customFormat="1" x14ac:dyDescent="0.2">
      <c r="A97" s="14"/>
      <c r="B97" s="17"/>
      <c r="E97" s="13"/>
      <c r="F97" s="13"/>
      <c r="G97" s="13"/>
      <c r="H97" s="13"/>
      <c r="I97" s="13"/>
      <c r="J97" s="14"/>
      <c r="K97" s="13"/>
    </row>
  </sheetData>
  <phoneticPr fontId="8" type="noConversion"/>
  <conditionalFormatting sqref="A7:F13 J7:K13 A14:J14 A15:F18 K15:K59 J15:J75 A19:I19 A20:F28 A29:I29 A30:H37 A38:I38 A39:H42 A43:I43 A44:F54 A55:I55 A56:F59 A60:I60 A61:F75 K61:K75 K77">
    <cfRule type="expression" dxfId="30" priority="230">
      <formula>"MOD(ROW(),2)=1"</formula>
    </cfRule>
  </conditionalFormatting>
  <conditionalFormatting sqref="G7:G13">
    <cfRule type="expression" dxfId="29" priority="167">
      <formula>"MOD(ROW(),2)=1"</formula>
    </cfRule>
  </conditionalFormatting>
  <conditionalFormatting sqref="G15:G18">
    <cfRule type="expression" dxfId="28" priority="166">
      <formula>"MOD(ROW(),2)=1"</formula>
    </cfRule>
  </conditionalFormatting>
  <conditionalFormatting sqref="G20:G28">
    <cfRule type="expression" dxfId="27" priority="165">
      <formula>"MOD(ROW(),2)=1"</formula>
    </cfRule>
  </conditionalFormatting>
  <conditionalFormatting sqref="G44:G54">
    <cfRule type="expression" dxfId="26" priority="162">
      <formula>"MOD(ROW(),2)=1"</formula>
    </cfRule>
  </conditionalFormatting>
  <conditionalFormatting sqref="G56:G59">
    <cfRule type="expression" dxfId="25" priority="161">
      <formula>"MOD(ROW(),2)=1"</formula>
    </cfRule>
  </conditionalFormatting>
  <conditionalFormatting sqref="G61:G75">
    <cfRule type="expression" dxfId="24" priority="160">
      <formula>"MOD(ROW(),2)=1"</formula>
    </cfRule>
  </conditionalFormatting>
  <conditionalFormatting sqref="H7:H13">
    <cfRule type="expression" dxfId="23" priority="78">
      <formula>"MOD(ROW(),2)=1"</formula>
    </cfRule>
  </conditionalFormatting>
  <conditionalFormatting sqref="H15:H18">
    <cfRule type="expression" dxfId="22" priority="77">
      <formula>"MOD(ROW(),2)=1"</formula>
    </cfRule>
  </conditionalFormatting>
  <conditionalFormatting sqref="H20:H28">
    <cfRule type="expression" dxfId="21" priority="76">
      <formula>"MOD(ROW(),2)=1"</formula>
    </cfRule>
  </conditionalFormatting>
  <conditionalFormatting sqref="H44:H54">
    <cfRule type="expression" dxfId="20" priority="73">
      <formula>"MOD(ROW(),2)=1"</formula>
    </cfRule>
  </conditionalFormatting>
  <conditionalFormatting sqref="H56:H59">
    <cfRule type="expression" dxfId="19" priority="72">
      <formula>"MOD(ROW(),2)=1"</formula>
    </cfRule>
  </conditionalFormatting>
  <conditionalFormatting sqref="H61:H75">
    <cfRule type="expression" dxfId="18" priority="71">
      <formula>"MOD(ROW(),2)=1"</formula>
    </cfRule>
  </conditionalFormatting>
  <conditionalFormatting sqref="J8:J75 K8:K77 J77">
    <cfRule type="cellIs" dxfId="9" priority="237" operator="lessThan">
      <formula>0</formula>
    </cfRule>
  </conditionalFormatting>
  <conditionalFormatting sqref="K6 J7:K7">
    <cfRule type="cellIs" dxfId="8" priority="238" operator="lessThan">
      <formula>0</formula>
    </cfRule>
  </conditionalFormatting>
  <conditionalFormatting sqref="I7:I13">
    <cfRule type="expression" dxfId="7" priority="8">
      <formula>"MOD(ROW(),2)=1"</formula>
    </cfRule>
  </conditionalFormatting>
  <conditionalFormatting sqref="I15:I18">
    <cfRule type="expression" dxfId="6" priority="7">
      <formula>"MOD(ROW(),2)=1"</formula>
    </cfRule>
  </conditionalFormatting>
  <conditionalFormatting sqref="I20:I28">
    <cfRule type="expression" dxfId="5" priority="6">
      <formula>"MOD(ROW(),2)=1"</formula>
    </cfRule>
  </conditionalFormatting>
  <conditionalFormatting sqref="I30:I37">
    <cfRule type="expression" dxfId="4" priority="5">
      <formula>"MOD(ROW(),2)=1"</formula>
    </cfRule>
  </conditionalFormatting>
  <conditionalFormatting sqref="I44:I54">
    <cfRule type="expression" dxfId="3" priority="4">
      <formula>"MOD(ROW(),2)=1"</formula>
    </cfRule>
  </conditionalFormatting>
  <conditionalFormatting sqref="I39:I42">
    <cfRule type="expression" dxfId="2" priority="3">
      <formula>"MOD(ROW(),2)=1"</formula>
    </cfRule>
  </conditionalFormatting>
  <conditionalFormatting sqref="I56:I59">
    <cfRule type="expression" dxfId="1" priority="2">
      <formula>"MOD(ROW(),2)=1"</formula>
    </cfRule>
  </conditionalFormatting>
  <conditionalFormatting sqref="I61:I75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142DF4-98C9-4593-9B8D-3A67FFB2C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A8921B-1CD6-4664-8184-1006588F8422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0f55361a-f833-4a43-8605-93890fbeb09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e491b4c-21e0-4ad2-a6a6-d5ec7b74d6e6"/>
  </ds:schemaRefs>
</ds:datastoreItem>
</file>

<file path=customXml/itemProps3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2025-09-01T11:18:21Z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