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805D2DDF-DF2E-4B96-926B-AFDDAE715307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3" l="1"/>
  <c r="J15" i="3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G55" i="3" l="1"/>
  <c r="F55" i="3"/>
  <c r="D55" i="3"/>
  <c r="C55" i="3"/>
  <c r="H38" i="3" l="1"/>
  <c r="C38" i="3"/>
  <c r="F38" i="3"/>
  <c r="D38" i="3"/>
  <c r="G38" i="3"/>
  <c r="E38" i="3" l="1"/>
  <c r="E55" i="3"/>
  <c r="H55" i="3"/>
  <c r="I38" i="3"/>
  <c r="K38" i="3" s="1"/>
  <c r="I55" i="3"/>
  <c r="K55" i="3" l="1"/>
  <c r="J55" i="3"/>
  <c r="J38" i="3"/>
  <c r="H60" i="3" l="1"/>
  <c r="H43" i="3"/>
  <c r="H29" i="3"/>
  <c r="H14" i="3"/>
  <c r="K14" i="3" s="1"/>
  <c r="I60" i="3"/>
  <c r="K60" i="3" s="1"/>
  <c r="I43" i="3"/>
  <c r="I29" i="3"/>
  <c r="I14" i="3"/>
  <c r="I19" i="3"/>
  <c r="J19" i="3" s="1"/>
  <c r="H19" i="3"/>
  <c r="K19" i="3"/>
  <c r="G6" i="3"/>
  <c r="G60" i="3"/>
  <c r="G77" i="3" s="1"/>
  <c r="G43" i="3"/>
  <c r="G29" i="3"/>
  <c r="C6" i="3"/>
  <c r="C60" i="3"/>
  <c r="C77" i="3" s="1"/>
  <c r="C43" i="3"/>
  <c r="F6" i="3"/>
  <c r="F60" i="3"/>
  <c r="F43" i="3"/>
  <c r="F29" i="3"/>
  <c r="J29" i="3"/>
  <c r="K29" i="3"/>
  <c r="D6" i="3"/>
  <c r="D60" i="3"/>
  <c r="D43" i="3"/>
  <c r="D29" i="3"/>
  <c r="K43" i="3"/>
  <c r="J43" i="3"/>
  <c r="C29" i="3"/>
  <c r="C14" i="3"/>
  <c r="C19" i="3"/>
  <c r="G14" i="3"/>
  <c r="F14" i="3"/>
  <c r="F19" i="3"/>
  <c r="G19" i="3"/>
  <c r="D14" i="3"/>
  <c r="D19" i="3"/>
  <c r="J14" i="3" l="1"/>
  <c r="F77" i="3"/>
  <c r="J60" i="3"/>
  <c r="D77" i="3"/>
  <c r="I6" i="3"/>
  <c r="H6" i="3"/>
  <c r="J6" i="3"/>
  <c r="J77" i="3"/>
  <c r="H77" i="3"/>
  <c r="I77" i="3"/>
  <c r="K77" i="3"/>
  <c r="K6" i="3"/>
  <c r="E6" i="3"/>
  <c r="E60" i="3"/>
  <c r="E43" i="3"/>
  <c r="E29" i="3"/>
  <c r="E19" i="3"/>
  <c r="E14" i="3"/>
  <c r="E77" i="3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<sst xmlns="http://schemas.openxmlformats.org/spreadsheetml/2006/main" count="86" uniqueCount="86">
  <si>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</si>
  <si>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</si>
  <si>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</si>
  <si>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</si>
  <si>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</si>
  <si>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</si>
  <si>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</si>
  <si>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</si>
  <si>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</si>
  <si>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</si>
  <si>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</si>
  <si>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</si>
  <si>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</si>
  <si>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</si>
  <si>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</si>
  <si>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</si>
  <si>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</si>
  <si>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</si>
  <si>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</si>
  <si>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</si>
  <si>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</si>
  <si>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</si>
  <si>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</si>
  <si>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</si>
  <si>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</si>
  <si>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</si>
  <si>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</si>
  <si>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</si>
  <si>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</si>
  <si>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</si>
  <si>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</si>
  <si>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</si>
  <si>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</si>
  <si>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</si>
  <si>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</si>
  <si>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</si>
  <si>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</si>
  <si>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</si>
  <si>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</si>
  <si>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</si>
  <si>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</si>
  <si>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</si>
  <si>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</si>
  <si>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</si>
  <si>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</si>
  <si>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</si>
  <si>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</si>
  <si>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</si>
  <si>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</si>
  <si>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</si>
  <si>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</si>
  <si>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</si>
  <si>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</si>
  <si>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</si>
  <si>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</si>
  <si>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</si>
  <si>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</si>
  <si>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</si>
  <si>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</si>
  <si>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</si>
  <si>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</si>
  <si>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</si>
  <si>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</si>
  <si>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</si>
  <si>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</si>
  <si>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</si>
  <si>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</si>
  <si>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</si>
  <si>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</si>
  <si>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</si>
  <si>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</si>
  <si>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</si>
  <si>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</si>
  <si>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</si>
  <si>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</si>
  <si>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</si>
  <si>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</si>
  <si>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</si>
  <si>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</si>
  <si>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</si>
  <si>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</si>
  <si>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</si>
  <si>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nóvember 2025 (og samanburður við íbúatölur 1. desember 2019-2024)</t>
  </si>
  <si>
    <t>Þjóðskrá 6. nóvember 2025</t>
  </si>
  <si>
    <t>Fjöldi 
1. nóv. 2025</t>
  </si>
  <si>
    <t>Breyting 1. des. 2024
- 1. nóv.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</si>
</sst>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36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5"/>
    <tableColumn id="9" xr3:uid="{090557DC-6C1E-4D16-BE66-909A9CA6422A}" name="Fjöldi _x000a_1. des. 2023" dataDxfId="34"/>
    <tableColumn id="10" xr3:uid="{C36E3786-3B2C-492A-9894-7885DEE0CAC3}" name="Fjöldi _x000a_1. des. 2024" dataDxfId="33"/>
    <tableColumn id="11" xr3:uid="{EB87AF90-E674-49E9-85F6-3F90A92F1F31}" name="Fjöldi _x000a_1. nóv. 2025" dataDxfId="32"/>
    <tableColumn id="7" xr3:uid="{27BE3BA6-6E58-4F54-9C72-52B47DFE137B}" name="Breyting 1. des. 2024_x000a_- 1. nóv. 2025"/>
    <tableColumn id="8" xr3:uid="{F19698FF-35A5-4CE5-85CD-8E0E44CA5D1A}" name="í %" totalsRowFunction="sum" totalsRowDxfId="31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zoomScale="70" zoomScaleNormal="70" workbookViewId="0">
      <pane xSplit="1" topLeftCell="B1" activePane="topRight" state="frozen"/>
      <selection pane="topRight" activeCell="K42" sqref="K42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84</v>
      </c>
      <c r="J5" s="32" t="s">
        <v>85</v>
      </c>
      <c r="K5" s="32" t="s">
        <v>8</v>
      </c>
    </row>
    <row r="6" spans="1:18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262599</v>
      </c>
      <c r="J6" s="10">
        <f>Table2[[#This Row],[Fjöldi 
1. nóv. 2025]]-Table2[[#This Row],[Fjöldi 
1. des. 2024]]</f>
        <v>3073</v>
      </c>
      <c r="K6" s="11">
        <f>I6/H6-1</f>
        <v>1.184081749034771E-2</v>
      </c>
    </row>
    <row r="7" spans="1:18" ht="15.75" x14ac:dyDescent="0.25">
      <c r="A7" s="40" t="s">
        <v>10</v>
      </c>
      <c r="B7" s="41" t="s">
        <v>11</v>
      </c>
      <c r="C7" s="42">
        <v>131146</v>
      </c>
      <c r="D7" s="42">
        <v>133181</v>
      </c>
      <c r="E7" s="42">
        <v>135681</v>
      </c>
      <c r="F7" s="42">
        <v>139582</v>
      </c>
      <c r="G7" s="42">
        <v>143383</v>
      </c>
      <c r="H7" s="42">
        <v>145931</v>
      </c>
      <c r="I7" s="42">
        <v>146989</v>
      </c>
      <c r="J7" s="36">
        <f>Table2[[#This Row],[Fjöldi 
1. nóv. 2025]]-Table2[[#This Row],[Fjöldi 
1. des. 2024]]</f>
        <v>1058</v>
      </c>
      <c r="K7" s="38">
        <f>I7/H7-1</f>
        <v>7.2500017131384986E-3</v>
      </c>
    </row>
    <row r="8" spans="1:18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41620</v>
      </c>
      <c r="J8" s="18">
        <f>Table2[[#This Row],[Fjöldi 
1. nóv. 2025]]-Table2[[#This Row],[Fjöldi 
1. des. 2024]]</f>
        <v>269</v>
      </c>
      <c r="K8" s="19">
        <f>I8/H8-1</f>
        <v>6.5052840318251537E-3</v>
      </c>
    </row>
    <row r="9" spans="1:18" ht="15.75" x14ac:dyDescent="0.25">
      <c r="A9" s="39">
        <v>1100</v>
      </c>
      <c r="B9" s="41" t="s">
        <v>13</v>
      </c>
      <c r="C9" s="42">
        <v>4719</v>
      </c>
      <c r="D9" s="42">
        <v>4744</v>
      </c>
      <c r="E9" s="42">
        <v>4728</v>
      </c>
      <c r="F9" s="42">
        <v>4668</v>
      </c>
      <c r="G9" s="42">
        <v>4711</v>
      </c>
      <c r="H9" s="42">
        <v>4719</v>
      </c>
      <c r="I9" s="42">
        <v>4778</v>
      </c>
      <c r="J9" s="36">
        <f>Table2[[#This Row],[Fjöldi 
1. nóv. 2025]]-Table2[[#This Row],[Fjöldi 
1. des. 2024]]</f>
        <v>59</v>
      </c>
      <c r="K9" s="38">
        <f>I9/H9-1</f>
        <v>1.250264886628516E-2</v>
      </c>
    </row>
    <row r="10" spans="1:18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21171</v>
      </c>
      <c r="J10" s="18">
        <f>Table2[[#This Row],[Fjöldi 
1. nóv. 2025]]-Table2[[#This Row],[Fjöldi 
1. des. 2024]]</f>
        <v>640</v>
      </c>
      <c r="K10" s="19">
        <f>I10/H10-1</f>
        <v>3.1172373483999705E-2</v>
      </c>
    </row>
    <row r="11" spans="1:18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33471</v>
      </c>
      <c r="J11" s="18">
        <f>Table2[[#This Row],[Fjöldi 
1. nóv. 2025]]-Table2[[#This Row],[Fjöldi 
1. des. 2024]]</f>
        <v>916</v>
      </c>
      <c r="K11" s="19">
        <f>I11/H11-1</f>
        <v>2.8136998924896295E-2</v>
      </c>
    </row>
    <row r="12" spans="1:18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14246</v>
      </c>
      <c r="J12" s="18">
        <f>Table2[[#This Row],[Fjöldi 
1. nóv. 2025]]-Table2[[#This Row],[Fjöldi 
1. des. 2024]]</f>
        <v>114</v>
      </c>
      <c r="K12" s="19">
        <f>I12/H12-1</f>
        <v>8.0667987545994801E-3</v>
      </c>
    </row>
    <row r="13" spans="1:18" ht="15.75" x14ac:dyDescent="0.25">
      <c r="A13" s="39">
        <v>1606</v>
      </c>
      <c r="B13" s="41" t="s">
        <v>17</v>
      </c>
      <c r="C13" s="42">
        <v>247</v>
      </c>
      <c r="D13" s="42">
        <v>247</v>
      </c>
      <c r="E13" s="42">
        <v>245</v>
      </c>
      <c r="F13" s="42">
        <v>286</v>
      </c>
      <c r="G13" s="42">
        <v>277</v>
      </c>
      <c r="H13" s="42">
        <v>307</v>
      </c>
      <c r="I13" s="42">
        <v>324</v>
      </c>
      <c r="J13" s="36">
        <f>Table2[[#This Row],[Fjöldi 
1. nóv. 2025]]-Table2[[#This Row],[Fjöldi 
1. des. 2024]]</f>
        <v>17</v>
      </c>
      <c r="K13" s="38">
        <f>I13/H13-1</f>
        <v>5.5374592833876246E-2</v>
      </c>
    </row>
    <row r="14" spans="1:18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31879</v>
      </c>
      <c r="J14" s="23">
        <f>Table2[[#This Row],[Fjöldi 
1. nóv. 2025]]-Table2[[#This Row],[Fjöldi 
1. des. 2024]]</f>
        <v>147</v>
      </c>
      <c r="K14" s="11">
        <f>I14/H14-1</f>
        <v>4.6325475860329313E-3</v>
      </c>
    </row>
    <row r="15" spans="1:18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24640</v>
      </c>
      <c r="J15" s="18">
        <f>Table2[[#This Row],[Fjöldi 
1. nóv. 2025]]-Table2[[#This Row],[Fjöldi 
1. des. 2024]]</f>
        <v>327</v>
      </c>
      <c r="K15" s="19">
        <f>I15/H15-1</f>
        <v>1.3449594866943526E-2</v>
      </c>
    </row>
    <row r="16" spans="1:18" ht="15.75" x14ac:dyDescent="0.25">
      <c r="A16" s="39">
        <v>2300</v>
      </c>
      <c r="B16" s="41" t="s">
        <v>20</v>
      </c>
      <c r="C16" s="42">
        <v>3508</v>
      </c>
      <c r="D16" s="42">
        <v>3548</v>
      </c>
      <c r="E16" s="42">
        <v>3589</v>
      </c>
      <c r="F16" s="42">
        <v>3661</v>
      </c>
      <c r="G16" s="42">
        <v>3720</v>
      </c>
      <c r="H16" s="42">
        <v>1408</v>
      </c>
      <c r="I16" s="42">
        <v>894</v>
      </c>
      <c r="J16" s="36">
        <f>Table2[[#This Row],[Fjöldi 
1. nóv. 2025]]-Table2[[#This Row],[Fjöldi 
1. des. 2024]]</f>
        <v>-514</v>
      </c>
      <c r="K16" s="38">
        <f>I16/H16-1</f>
        <v>-0.36505681818181823</v>
      </c>
      <c r="R16" s="35"/>
    </row>
    <row r="17" spans="1:13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1961</v>
      </c>
      <c r="J17" s="18">
        <f>Table2[[#This Row],[Fjöldi 
1. nóv. 2025]]-Table2[[#This Row],[Fjöldi 
1. des. 2024]]</f>
        <v>168</v>
      </c>
      <c r="K17" s="19">
        <f>I17/H17-1</f>
        <v>9.3697713329615073E-2</v>
      </c>
    </row>
    <row r="18" spans="1:13" ht="15.75" x14ac:dyDescent="0.25">
      <c r="A18" s="39">
        <v>2510</v>
      </c>
      <c r="B18" s="41" t="s">
        <v>22</v>
      </c>
      <c r="C18" s="42">
        <v>3586</v>
      </c>
      <c r="D18" s="42">
        <v>3649</v>
      </c>
      <c r="E18" s="42">
        <v>3744</v>
      </c>
      <c r="F18" s="42">
        <v>3909</v>
      </c>
      <c r="G18" s="42">
        <v>4036</v>
      </c>
      <c r="H18" s="42">
        <v>4218</v>
      </c>
      <c r="I18" s="42">
        <v>4384</v>
      </c>
      <c r="J18" s="36">
        <f>Table2[[#This Row],[Fjöldi 
1. nóv. 2025]]-Table2[[#This Row],[Fjöldi 
1. des. 2024]]</f>
        <v>166</v>
      </c>
      <c r="K18" s="38">
        <f>I18/H18-1</f>
        <v>3.9355144618302473E-2</v>
      </c>
    </row>
    <row r="19" spans="1:13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18586</v>
      </c>
      <c r="J19" s="23">
        <f>Table2[[#This Row],[Fjöldi 
1. nóv. 2025]]-Table2[[#This Row],[Fjöldi 
1. des. 2024]]</f>
        <v>107</v>
      </c>
      <c r="K19" s="11">
        <f>I19/H19-1</f>
        <v>5.7903566210293356E-3</v>
      </c>
      <c r="M19" s="33"/>
    </row>
    <row r="20" spans="1:13" ht="15.75" x14ac:dyDescent="0.25">
      <c r="A20" s="39">
        <v>3000</v>
      </c>
      <c r="B20" s="41" t="s">
        <v>24</v>
      </c>
      <c r="C20" s="42">
        <v>7533</v>
      </c>
      <c r="D20" s="42">
        <v>9040</v>
      </c>
      <c r="E20" s="42">
        <v>7838</v>
      </c>
      <c r="F20" s="42">
        <v>7982</v>
      </c>
      <c r="G20" s="42">
        <v>8227</v>
      </c>
      <c r="H20" s="42">
        <v>8463</v>
      </c>
      <c r="I20" s="42">
        <v>8577</v>
      </c>
      <c r="J20" s="36">
        <f>Table2[[#This Row],[Fjöldi 
1. nóv. 2025]]-Table2[[#This Row],[Fjöldi 
1. des. 2024]]</f>
        <v>114</v>
      </c>
      <c r="K20" s="38">
        <f>I20/H20-1</f>
        <v>1.3470400567174856E-2</v>
      </c>
    </row>
    <row r="21" spans="1:13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68</v>
      </c>
      <c r="J21" s="18">
        <f>Table2[[#This Row],[Fjöldi 
1. nóv. 2025]]-Table2[[#This Row],[Fjöldi 
1. des. 2024]]</f>
        <v>-11</v>
      </c>
      <c r="K21" s="19">
        <f>I21/H21-1</f>
        <v>-0.13924050632911389</v>
      </c>
    </row>
    <row r="22" spans="1:13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844</v>
      </c>
      <c r="J22" s="18">
        <f>Table2[[#This Row],[Fjöldi 
1. nóv. 2025]]-Table2[[#This Row],[Fjöldi 
1. des. 2024]]</f>
        <v>43</v>
      </c>
      <c r="K22" s="19">
        <f>I22/H22-1</f>
        <v>5.3682896379525502E-2</v>
      </c>
    </row>
    <row r="23" spans="1:13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4299</v>
      </c>
      <c r="J23" s="18">
        <f>Table2[[#This Row],[Fjöldi 
1. nóv. 2025]]-Table2[[#This Row],[Fjöldi 
1. des. 2024]]</f>
        <v>-82</v>
      </c>
      <c r="K23" s="19">
        <f>I23/H23-1</f>
        <v>-1.8717187856653772E-2</v>
      </c>
    </row>
    <row r="24" spans="1:13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895</v>
      </c>
      <c r="J24" s="18">
        <f>Table2[[#This Row],[Fjöldi 
1. nóv. 2025]]-Table2[[#This Row],[Fjöldi 
1. des. 2024]]</f>
        <v>26</v>
      </c>
      <c r="K24" s="19">
        <f>I24/H24-1</f>
        <v>2.9919447640966546E-2</v>
      </c>
    </row>
    <row r="25" spans="1:13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125</v>
      </c>
      <c r="J25" s="18">
        <f>Table2[[#This Row],[Fjöldi 
1. nóv. 2025]]-Table2[[#This Row],[Fjöldi 
1. des. 2024]]</f>
        <v>-2</v>
      </c>
      <c r="K25" s="19">
        <f>I25/H25-1</f>
        <v>-1.5748031496062964E-2</v>
      </c>
    </row>
    <row r="26" spans="1:13" ht="15.75" x14ac:dyDescent="0.25">
      <c r="A26" s="39">
        <v>3714</v>
      </c>
      <c r="B26" s="41" t="s">
        <v>30</v>
      </c>
      <c r="C26" s="42">
        <v>1677</v>
      </c>
      <c r="D26" s="42">
        <v>1688</v>
      </c>
      <c r="E26" s="42">
        <v>1670</v>
      </c>
      <c r="F26" s="42">
        <v>1684</v>
      </c>
      <c r="G26" s="42">
        <v>1697</v>
      </c>
      <c r="H26" s="42">
        <v>1748</v>
      </c>
      <c r="I26" s="42">
        <v>1756</v>
      </c>
      <c r="J26" s="36">
        <f>Table2[[#This Row],[Fjöldi 
1. nóv. 2025]]-Table2[[#This Row],[Fjöldi 
1. des. 2024]]</f>
        <v>8</v>
      </c>
      <c r="K26" s="38">
        <f>I26/H26-1</f>
        <v>4.5766590389015871E-3</v>
      </c>
    </row>
    <row r="27" spans="1:13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1352</v>
      </c>
      <c r="J27" s="18">
        <f>Table2[[#This Row],[Fjöldi 
1. nóv. 2025]]-Table2[[#This Row],[Fjöldi 
1. des. 2024]]</f>
        <v>4</v>
      </c>
      <c r="K27" s="19">
        <f>I27/H27-1</f>
        <v>2.9673590504450953E-3</v>
      </c>
    </row>
    <row r="28" spans="1:13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670</v>
      </c>
      <c r="J28" s="18">
        <f>Table2[[#This Row],[Fjöldi 
1. nóv. 2025]]-Table2[[#This Row],[Fjöldi 
1. des. 2024]]</f>
        <v>7</v>
      </c>
      <c r="K28" s="19">
        <f>I28/H28-1</f>
        <v>1.0558069381598756E-2</v>
      </c>
    </row>
    <row r="29" spans="1:13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7703</v>
      </c>
      <c r="J29" s="23">
        <f>Table2[[#This Row],[Fjöldi 
1. nóv. 2025]]-Table2[[#This Row],[Fjöldi 
1. des. 2024]]</f>
        <v>159</v>
      </c>
      <c r="K29" s="11">
        <f>I29/H29-1</f>
        <v>2.1076352067868509E-2</v>
      </c>
      <c r="M29" s="33"/>
    </row>
    <row r="30" spans="1:13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1032</v>
      </c>
      <c r="J30" s="18">
        <f>Table2[[#This Row],[Fjöldi 
1. nóv. 2025]]-Table2[[#This Row],[Fjöldi 
1. des. 2024]]</f>
        <v>-1</v>
      </c>
      <c r="K30" s="19">
        <f>I30/H30-1</f>
        <v>-9.6805421103585143E-4</v>
      </c>
    </row>
    <row r="31" spans="1:13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4137</v>
      </c>
      <c r="J31" s="18">
        <f>Table2[[#This Row],[Fjöldi 
1. nóv. 2025]]-Table2[[#This Row],[Fjöldi 
1. des. 2024]]</f>
        <v>140</v>
      </c>
      <c r="K31" s="19">
        <f>I31/H31-1</f>
        <v>3.5026269702276736E-2</v>
      </c>
    </row>
    <row r="32" spans="1:13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257</v>
      </c>
      <c r="J32" s="18">
        <f>Table2[[#This Row],[Fjöldi 
1. nóv. 2025]]-Table2[[#This Row],[Fjöldi 
1. des. 2024]]</f>
        <v>3</v>
      </c>
      <c r="K32" s="19">
        <f>I32/H32-1</f>
        <v>1.1811023622047223E-2</v>
      </c>
    </row>
    <row r="33" spans="1:13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1439</v>
      </c>
      <c r="J33" s="18">
        <f>Table2[[#This Row],[Fjöldi 
1. nóv. 2025]]-Table2[[#This Row],[Fjöldi 
1. des. 2024]]</f>
        <v>0</v>
      </c>
      <c r="K33" s="19">
        <f>I33/H33-1</f>
        <v>0</v>
      </c>
    </row>
    <row r="34" spans="1:13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8">
        <f>Table2[[#This Row],[Fjöldi 
1. nóv. 2025]]-Table2[[#This Row],[Fjöldi 
1. des. 2024]]</f>
        <v>3</v>
      </c>
      <c r="K34" s="19">
        <f>I34/H34-1</f>
        <v>1.3452914798206317E-2</v>
      </c>
    </row>
    <row r="35" spans="1:13" ht="15.75" x14ac:dyDescent="0.25">
      <c r="A35" s="39">
        <v>4901</v>
      </c>
      <c r="B35" s="41" t="s">
        <v>39</v>
      </c>
      <c r="C35" s="42">
        <v>43</v>
      </c>
      <c r="D35" s="42">
        <v>40</v>
      </c>
      <c r="E35" s="42">
        <v>41</v>
      </c>
      <c r="F35" s="42">
        <v>50</v>
      </c>
      <c r="G35" s="42">
        <v>53</v>
      </c>
      <c r="H35" s="42">
        <v>58</v>
      </c>
      <c r="I35" s="42">
        <v>60</v>
      </c>
      <c r="J35" s="36">
        <f>Table2[[#This Row],[Fjöldi 
1. nóv. 2025]]-Table2[[#This Row],[Fjöldi 
1. des. 2024]]</f>
        <v>2</v>
      </c>
      <c r="K35" s="38">
        <f>I35/H35-1</f>
        <v>3.4482758620689724E-2</v>
      </c>
    </row>
    <row r="36" spans="1:13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123</v>
      </c>
      <c r="J36" s="18">
        <f>Table2[[#This Row],[Fjöldi 
1. nóv. 2025]]-Table2[[#This Row],[Fjöldi 
1. des. 2024]]</f>
        <v>5</v>
      </c>
      <c r="K36" s="19">
        <f>I36/H36-1</f>
        <v>4.2372881355932313E-2</v>
      </c>
    </row>
    <row r="37" spans="1:13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429</v>
      </c>
      <c r="J37" s="18">
        <f>Table2[[#This Row],[Fjöldi 
1. nóv. 2025]]-Table2[[#This Row],[Fjöldi 
1. des. 2024]]</f>
        <v>7</v>
      </c>
      <c r="K37" s="19">
        <f>I37/H37-1</f>
        <v>1.6587677725118377E-2</v>
      </c>
    </row>
    <row r="38" spans="1:13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7617</v>
      </c>
      <c r="J38" s="23">
        <f>Table2[[#This Row],[Fjöldi 
1. nóv. 2025]]-Table2[[#This Row],[Fjöldi 
1. des. 2024]]</f>
        <v>60</v>
      </c>
      <c r="K38" s="11">
        <f>I38/H38-1</f>
        <v>7.9396585946804876E-3</v>
      </c>
      <c r="M38" s="33"/>
    </row>
    <row r="39" spans="1:13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1262</v>
      </c>
      <c r="J39" s="18">
        <f>Table2[[#This Row],[Fjöldi 
1. nóv. 2025]]-Table2[[#This Row],[Fjöldi 
1. des. 2024]]</f>
        <v>13</v>
      </c>
      <c r="K39" s="19">
        <f>I39/H39-1</f>
        <v>1.040832666132907E-2</v>
      </c>
    </row>
    <row r="40" spans="1:13" ht="15.75" x14ac:dyDescent="0.25">
      <c r="A40" s="39">
        <v>5609</v>
      </c>
      <c r="B40" s="41" t="s">
        <v>44</v>
      </c>
      <c r="C40" s="42">
        <v>473</v>
      </c>
      <c r="D40" s="42">
        <v>475</v>
      </c>
      <c r="E40" s="42">
        <v>484</v>
      </c>
      <c r="F40" s="42">
        <v>483</v>
      </c>
      <c r="G40" s="42">
        <v>468</v>
      </c>
      <c r="H40" s="42">
        <v>474</v>
      </c>
      <c r="I40" s="42">
        <v>464</v>
      </c>
      <c r="J40" s="36">
        <f>Table2[[#This Row],[Fjöldi 
1. nóv. 2025]]-Table2[[#This Row],[Fjöldi 
1. des. 2024]]</f>
        <v>-10</v>
      </c>
      <c r="K40" s="38">
        <f>I40/H40-1</f>
        <v>-2.1097046413502074E-2</v>
      </c>
    </row>
    <row r="41" spans="1:13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1391</v>
      </c>
      <c r="J41" s="18">
        <f>Table2[[#This Row],[Fjöldi 
1. nóv. 2025]]-Table2[[#This Row],[Fjöldi 
1. des. 2024]]</f>
        <v>-12</v>
      </c>
      <c r="K41" s="19">
        <f>I41/H41-1</f>
        <v>-8.5531004989308768E-3</v>
      </c>
    </row>
    <row r="42" spans="1:13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4500</v>
      </c>
      <c r="J42" s="18">
        <f>Table2[[#This Row],[Fjöldi 
1. nóv. 2025]]-Table2[[#This Row],[Fjöldi 
1. des. 2024]]</f>
        <v>69</v>
      </c>
      <c r="K42" s="19">
        <f>I42/H42-1</f>
        <v>1.5572105619499066E-2</v>
      </c>
    </row>
    <row r="43" spans="1:13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33081</v>
      </c>
      <c r="J43" s="23">
        <f>Table2[[#This Row],[Fjöldi 
1. nóv. 2025]]-Table2[[#This Row],[Fjöldi 
1. des. 2024]]</f>
        <v>310</v>
      </c>
      <c r="K43" s="11">
        <f>I43/H43-1</f>
        <v>9.4595831680448494E-3</v>
      </c>
      <c r="M43" s="33"/>
    </row>
    <row r="44" spans="1:13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20582</v>
      </c>
      <c r="J44" s="18">
        <f>Table2[[#This Row],[Fjöldi 
1. nóv. 2025]]-Table2[[#This Row],[Fjöldi 
1. des. 2024]]</f>
        <v>200</v>
      </c>
      <c r="K44" s="19">
        <f>I44/H44-1</f>
        <v>9.812579727210391E-3</v>
      </c>
    </row>
    <row r="45" spans="1:13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3185</v>
      </c>
      <c r="J45" s="18">
        <f>Table2[[#This Row],[Fjöldi 
1. nóv. 2025]]-Table2[[#This Row],[Fjöldi 
1. des. 2024]]</f>
        <v>-67</v>
      </c>
      <c r="K45" s="19">
        <f>I45/H45-1</f>
        <v>-2.0602706027060269E-2</v>
      </c>
    </row>
    <row r="46" spans="1:13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2021</v>
      </c>
      <c r="J46" s="18">
        <f>Table2[[#This Row],[Fjöldi 
1. nóv. 2025]]-Table2[[#This Row],[Fjöldi 
1. des. 2024]]</f>
        <v>16</v>
      </c>
      <c r="K46" s="19">
        <f>I46/H46-1</f>
        <v>7.9800498753117566E-3</v>
      </c>
    </row>
    <row r="47" spans="1:13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1963</v>
      </c>
      <c r="J47" s="18">
        <f>Table2[[#This Row],[Fjöldi 
1. nóv. 2025]]-Table2[[#This Row],[Fjöldi 
1. des. 2024]]</f>
        <v>13</v>
      </c>
      <c r="K47" s="19">
        <f>I47/H47-1</f>
        <v>6.6666666666665986E-3</v>
      </c>
    </row>
    <row r="48" spans="1:13" ht="15.75" x14ac:dyDescent="0.25">
      <c r="A48" s="39">
        <v>6513</v>
      </c>
      <c r="B48" s="41" t="s">
        <v>52</v>
      </c>
      <c r="C48" s="42">
        <v>1079</v>
      </c>
      <c r="D48" s="42">
        <v>1095</v>
      </c>
      <c r="E48" s="42">
        <v>1120</v>
      </c>
      <c r="F48" s="42">
        <v>1157</v>
      </c>
      <c r="G48" s="42">
        <v>1180</v>
      </c>
      <c r="H48" s="42">
        <v>1198</v>
      </c>
      <c r="I48" s="42">
        <v>1233</v>
      </c>
      <c r="J48" s="36">
        <f>Table2[[#This Row],[Fjöldi 
1. nóv. 2025]]-Table2[[#This Row],[Fjöldi 
1. des. 2024]]</f>
        <v>35</v>
      </c>
      <c r="K48" s="38">
        <f>I48/H48-1</f>
        <v>2.9215358931552693E-2</v>
      </c>
    </row>
    <row r="49" spans="1:13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943</v>
      </c>
      <c r="J49" s="18">
        <f>Table2[[#This Row],[Fjöldi 
1. nóv. 2025]]-Table2[[#This Row],[Fjöldi 
1. des. 2024]]</f>
        <v>78</v>
      </c>
      <c r="K49" s="19">
        <f>I49/H49-1</f>
        <v>9.0173410404624343E-2</v>
      </c>
    </row>
    <row r="50" spans="1:13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522</v>
      </c>
      <c r="J50" s="18">
        <f>Table2[[#This Row],[Fjöldi 
1. nóv. 2025]]-Table2[[#This Row],[Fjöldi 
1. des. 2024]]</f>
        <v>4</v>
      </c>
      <c r="K50" s="19">
        <f>I50/H50-1</f>
        <v>7.7220077220077066E-3</v>
      </c>
    </row>
    <row r="51" spans="1:13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18">
        <f>Table2[[#This Row],[Fjöldi 
1. nóv. 2025]]-Table2[[#This Row],[Fjöldi 
1. des. 2024]]</f>
        <v>-23</v>
      </c>
      <c r="K51" s="19">
        <f>I51/H51-1</f>
        <v>-5.6930693069306981E-2</v>
      </c>
    </row>
    <row r="52" spans="1:13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57</v>
      </c>
      <c r="J52" s="18">
        <f>Table2[[#This Row],[Fjöldi 
1. nóv. 2025]]-Table2[[#This Row],[Fjöldi 
1. des. 2024]]</f>
        <v>2</v>
      </c>
      <c r="K52" s="19">
        <f>I52/H52-1</f>
        <v>3.6363636363636376E-2</v>
      </c>
    </row>
    <row r="53" spans="1:13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1605</v>
      </c>
      <c r="J53" s="18">
        <f>Table2[[#This Row],[Fjöldi 
1. nóv. 2025]]-Table2[[#This Row],[Fjöldi 
1. des. 2024]]</f>
        <v>64</v>
      </c>
      <c r="K53" s="19">
        <f>I53/H53-1</f>
        <v>4.1531473069435387E-2</v>
      </c>
    </row>
    <row r="54" spans="1:13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589</v>
      </c>
      <c r="J54" s="18">
        <f>Table2[[#This Row],[Fjöldi 
1. nóv. 2025]]-Table2[[#This Row],[Fjöldi 
1. des. 2024]]</f>
        <v>-12</v>
      </c>
      <c r="K54" s="19">
        <f>I54/H54-1</f>
        <v>-1.9966722129783676E-2</v>
      </c>
    </row>
    <row r="55" spans="1:13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11645</v>
      </c>
      <c r="J55" s="23">
        <f>Table2[[#This Row],[Fjöldi 
1. nóv. 2025]]-Table2[[#This Row],[Fjöldi 
1. des. 2024]]</f>
        <v>6</v>
      </c>
      <c r="K55" s="11">
        <f>I55/H55-1</f>
        <v>5.1550820517221041E-4</v>
      </c>
      <c r="M55" s="33"/>
    </row>
    <row r="56" spans="1:13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5448</v>
      </c>
      <c r="J56" s="18">
        <f>Table2[[#This Row],[Fjöldi 
1. nóv. 2025]]-Table2[[#This Row],[Fjöldi 
1. des. 2024]]</f>
        <v>-15</v>
      </c>
      <c r="K56" s="19">
        <f>I56/H56-1</f>
        <v>-2.7457440966501823E-3</v>
      </c>
    </row>
    <row r="57" spans="1:13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5422</v>
      </c>
      <c r="J57" s="18">
        <f>Table2[[#This Row],[Fjöldi 
1. nóv. 2025]]-Table2[[#This Row],[Fjöldi 
1. des. 2024]]</f>
        <v>14</v>
      </c>
      <c r="K57" s="19">
        <f>I57/H57-1</f>
        <v>2.5887573964498145E-3</v>
      </c>
    </row>
    <row r="58" spans="1:13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659</v>
      </c>
      <c r="J58" s="18">
        <f>Table2[[#This Row],[Fjöldi 
1. nóv. 2025]]-Table2[[#This Row],[Fjöldi 
1. des. 2024]]</f>
        <v>-9</v>
      </c>
      <c r="K58" s="19">
        <f>I58/H58-1</f>
        <v>-1.3473053892215536E-2</v>
      </c>
    </row>
    <row r="59" spans="1:13" ht="15.75" x14ac:dyDescent="0.25">
      <c r="A59" s="39">
        <v>7505</v>
      </c>
      <c r="B59" s="41" t="s">
        <v>63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116</v>
      </c>
      <c r="J59" s="36">
        <f>Table2[[#This Row],[Fjöldi 
1. nóv. 2025]]-Table2[[#This Row],[Fjöldi 
1. des. 2024]]</f>
        <v>16</v>
      </c>
      <c r="K59" s="38">
        <f>I59/H59-1</f>
        <v>0.15999999999999992</v>
      </c>
    </row>
    <row r="60" spans="1:13" ht="20.25" customHeight="1" x14ac:dyDescent="0.2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38049</v>
      </c>
      <c r="J60" s="23">
        <f>Table2[[#This Row],[Fjöldi 
1. nóv. 2025]]-Table2[[#This Row],[Fjöldi 
1. des. 2024]]</f>
        <v>1251</v>
      </c>
      <c r="K60" s="11">
        <f>I60/H60-1</f>
        <v>3.3996412848524393E-2</v>
      </c>
      <c r="M60" s="33"/>
    </row>
    <row r="61" spans="1:13" ht="15.75" x14ac:dyDescent="0.25">
      <c r="A61" s="39">
        <v>8000</v>
      </c>
      <c r="B61" s="41" t="s">
        <v>65</v>
      </c>
      <c r="C61" s="42">
        <v>4358</v>
      </c>
      <c r="D61" s="42">
        <v>4330</v>
      </c>
      <c r="E61" s="42">
        <v>4416</v>
      </c>
      <c r="F61" s="42">
        <v>4525</v>
      </c>
      <c r="G61" s="42">
        <v>4631</v>
      </c>
      <c r="H61" s="42">
        <v>4718</v>
      </c>
      <c r="I61" s="42">
        <v>4785</v>
      </c>
      <c r="J61" s="36">
        <f>Table2[[#This Row],[Fjöldi 
1. nóv. 2025]]-Table2[[#This Row],[Fjöldi 
1. des. 2024]]</f>
        <v>67</v>
      </c>
      <c r="K61" s="38">
        <f>I61/H61-1</f>
        <v>1.4200932598558813E-2</v>
      </c>
    </row>
    <row r="62" spans="1:13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12854</v>
      </c>
      <c r="J62" s="18">
        <f>Table2[[#This Row],[Fjöldi 
1. nóv. 2025]]-Table2[[#This Row],[Fjöldi 
1. des. 2024]]</f>
        <v>524</v>
      </c>
      <c r="K62" s="19">
        <f>I62/H62-1</f>
        <v>4.2497972424979658E-2</v>
      </c>
    </row>
    <row r="63" spans="1:13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2819</v>
      </c>
      <c r="J63" s="18">
        <f>Table2[[#This Row],[Fjöldi 
1. nóv. 2025]]-Table2[[#This Row],[Fjöldi 
1. des. 2024]]</f>
        <v>86</v>
      </c>
      <c r="K63" s="19">
        <f>I63/H63-1</f>
        <v>3.1467252103915211E-2</v>
      </c>
    </row>
    <row r="64" spans="1:13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1136</v>
      </c>
      <c r="J64" s="18">
        <f>Table2[[#This Row],[Fjöldi 
1. nóv. 2025]]-Table2[[#This Row],[Fjöldi 
1. des. 2024]]</f>
        <v>54</v>
      </c>
      <c r="K64" s="19">
        <f>I64/H64-1</f>
        <v>4.9907578558225474E-2</v>
      </c>
    </row>
    <row r="65" spans="1:11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18">
        <f>Table2[[#This Row],[Fjöldi 
1. nóv. 2025]]-Table2[[#This Row],[Fjöldi 
1. des. 2024]]</f>
        <v>29</v>
      </c>
      <c r="K65" s="19">
        <f>I65/H65-1</f>
        <v>4.0730337078651591E-2</v>
      </c>
    </row>
    <row r="66" spans="1:11" ht="15.75" x14ac:dyDescent="0.25">
      <c r="A66" s="39">
        <v>8610</v>
      </c>
      <c r="B66" s="41" t="s">
        <v>70</v>
      </c>
      <c r="C66" s="42">
        <v>251</v>
      </c>
      <c r="D66" s="42">
        <v>274</v>
      </c>
      <c r="E66" s="42">
        <v>261</v>
      </c>
      <c r="F66" s="42">
        <v>295</v>
      </c>
      <c r="G66" s="42">
        <v>317</v>
      </c>
      <c r="H66" s="42">
        <v>323</v>
      </c>
      <c r="I66" s="42">
        <v>338</v>
      </c>
      <c r="J66" s="36">
        <f>Table2[[#This Row],[Fjöldi 
1. nóv. 2025]]-Table2[[#This Row],[Fjöldi 
1. des. 2024]]</f>
        <v>15</v>
      </c>
      <c r="K66" s="38">
        <f>I66/H66-1</f>
        <v>4.6439628482972228E-2</v>
      </c>
    </row>
    <row r="67" spans="1:11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2252</v>
      </c>
      <c r="J67" s="18">
        <f>Table2[[#This Row],[Fjöldi 
1. nóv. 2025]]-Table2[[#This Row],[Fjöldi 
1. des. 2024]]</f>
        <v>72</v>
      </c>
      <c r="K67" s="19">
        <f>I67/H67-1</f>
        <v>3.3027522935779707E-2</v>
      </c>
    </row>
    <row r="68" spans="1:11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2047</v>
      </c>
      <c r="J68" s="18">
        <f>Table2[[#This Row],[Fjöldi 
1. nóv. 2025]]-Table2[[#This Row],[Fjöldi 
1. des. 2024]]</f>
        <v>20</v>
      </c>
      <c r="K68" s="19">
        <f>I68/H68-1</f>
        <v>9.8667982239764029E-3</v>
      </c>
    </row>
    <row r="69" spans="1:11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984</v>
      </c>
      <c r="J69" s="18">
        <f>Table2[[#This Row],[Fjöldi 
1. nóv. 2025]]-Table2[[#This Row],[Fjöldi 
1. des. 2024]]</f>
        <v>27</v>
      </c>
      <c r="K69" s="19">
        <f>I69/H69-1</f>
        <v>2.8213166144200663E-2</v>
      </c>
    </row>
    <row r="70" spans="1:11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3428</v>
      </c>
      <c r="J70" s="18">
        <f>Table2[[#This Row],[Fjöldi 
1. nóv. 2025]]-Table2[[#This Row],[Fjöldi 
1. des. 2024]]</f>
        <v>49</v>
      </c>
      <c r="K70" s="19">
        <f>I70/H70-1</f>
        <v>1.4501331754957159E-2</v>
      </c>
    </row>
    <row r="71" spans="1:11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3005</v>
      </c>
      <c r="J71" s="18">
        <f>Table2[[#This Row],[Fjöldi 
1. nóv. 2025]]-Table2[[#This Row],[Fjöldi 
1. des. 2024]]</f>
        <v>104</v>
      </c>
      <c r="K71" s="19">
        <f>I71/H71-1</f>
        <v>3.5849706997586939E-2</v>
      </c>
    </row>
    <row r="72" spans="1:11" ht="15.75" x14ac:dyDescent="0.25">
      <c r="A72" s="39">
        <v>8719</v>
      </c>
      <c r="B72" s="41" t="s">
        <v>76</v>
      </c>
      <c r="C72" s="42">
        <v>494</v>
      </c>
      <c r="D72" s="42">
        <v>497</v>
      </c>
      <c r="E72" s="42">
        <v>530</v>
      </c>
      <c r="F72" s="42">
        <v>533</v>
      </c>
      <c r="G72" s="42">
        <v>580</v>
      </c>
      <c r="H72" s="42">
        <v>611</v>
      </c>
      <c r="I72" s="42">
        <v>700</v>
      </c>
      <c r="J72" s="36">
        <f>Table2[[#This Row],[Fjöldi 
1. nóv. 2025]]-Table2[[#This Row],[Fjöldi 
1. des. 2024]]</f>
        <v>89</v>
      </c>
      <c r="K72" s="38">
        <f>I72/H72-1</f>
        <v>0.14566284779050731</v>
      </c>
    </row>
    <row r="73" spans="1:11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642</v>
      </c>
      <c r="J73" s="18">
        <f>Table2[[#This Row],[Fjöldi 
1. nóv. 2025]]-Table2[[#This Row],[Fjöldi 
1. des. 2024]]</f>
        <v>14</v>
      </c>
      <c r="K73" s="19">
        <f>I73/H73-1</f>
        <v>2.2292993630573354E-2</v>
      </c>
    </row>
    <row r="74" spans="1:11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1567</v>
      </c>
      <c r="J74" s="18">
        <f>Table2[[#This Row],[Fjöldi 
1. nóv. 2025]]-Table2[[#This Row],[Fjöldi 
1. des. 2024]]</f>
        <v>89</v>
      </c>
      <c r="K74" s="19">
        <f>I74/H74-1</f>
        <v>6.0216508795669865E-2</v>
      </c>
    </row>
    <row r="75" spans="1:11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751</v>
      </c>
      <c r="J75" s="18">
        <f>Table2[[#This Row],[Fjöldi 
1. nóv. 2025]]-Table2[[#This Row],[Fjöldi 
1. des. 2024]]</f>
        <v>12</v>
      </c>
      <c r="K75" s="19">
        <f>I75/H75-1</f>
        <v>1.6238159675236785E-2</v>
      </c>
    </row>
    <row r="76" spans="1:11" ht="14.25" customHeight="1" x14ac:dyDescent="0.25">
      <c r="A76" s="39"/>
      <c r="B76" s="41"/>
      <c r="C76" s="42"/>
      <c r="D76" s="42"/>
      <c r="E76" s="42"/>
      <c r="F76" s="42"/>
      <c r="G76" s="42"/>
      <c r="H76" s="42"/>
      <c r="I76" s="42"/>
      <c r="J76" s="43"/>
      <c r="K76" s="37"/>
    </row>
    <row r="77" spans="1:11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411159</v>
      </c>
      <c r="J77" s="28">
        <f>J60+J55+J43+J38+J29+J19+J14+J6</f>
        <v>5113</v>
      </c>
      <c r="K77" s="34">
        <f>I77/H77-1</f>
        <v>1.2592169360121863E-2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81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30" priority="246">
      <formula>"MOD(ROW(),2)=1"</formula>
    </cfRule>
  </conditionalFormatting>
  <conditionalFormatting sqref="G7:G13">
    <cfRule type="expression" dxfId="29" priority="183">
      <formula>"MOD(ROW(),2)=1"</formula>
    </cfRule>
  </conditionalFormatting>
  <conditionalFormatting sqref="G15:G18">
    <cfRule type="expression" dxfId="28" priority="182">
      <formula>"MOD(ROW(),2)=1"</formula>
    </cfRule>
  </conditionalFormatting>
  <conditionalFormatting sqref="G20:G28">
    <cfRule type="expression" dxfId="27" priority="181">
      <formula>"MOD(ROW(),2)=1"</formula>
    </cfRule>
  </conditionalFormatting>
  <conditionalFormatting sqref="G44:G54">
    <cfRule type="expression" dxfId="26" priority="178">
      <formula>"MOD(ROW(),2)=1"</formula>
    </cfRule>
  </conditionalFormatting>
  <conditionalFormatting sqref="G56:G59">
    <cfRule type="expression" dxfId="25" priority="177">
      <formula>"MOD(ROW(),2)=1"</formula>
    </cfRule>
  </conditionalFormatting>
  <conditionalFormatting sqref="G61:G75">
    <cfRule type="expression" dxfId="24" priority="176">
      <formula>"MOD(ROW(),2)=1"</formula>
    </cfRule>
  </conditionalFormatting>
  <conditionalFormatting sqref="H7:H13">
    <cfRule type="expression" dxfId="23" priority="94">
      <formula>"MOD(ROW(),2)=1"</formula>
    </cfRule>
  </conditionalFormatting>
  <conditionalFormatting sqref="H15:H18">
    <cfRule type="expression" dxfId="22" priority="93">
      <formula>"MOD(ROW(),2)=1"</formula>
    </cfRule>
  </conditionalFormatting>
  <conditionalFormatting sqref="H20:H28">
    <cfRule type="expression" dxfId="21" priority="92">
      <formula>"MOD(ROW(),2)=1"</formula>
    </cfRule>
  </conditionalFormatting>
  <conditionalFormatting sqref="H44:H54">
    <cfRule type="expression" dxfId="20" priority="89">
      <formula>"MOD(ROW(),2)=1"</formula>
    </cfRule>
  </conditionalFormatting>
  <conditionalFormatting sqref="H56:H59">
    <cfRule type="expression" dxfId="19" priority="88">
      <formula>"MOD(ROW(),2)=1"</formula>
    </cfRule>
  </conditionalFormatting>
  <conditionalFormatting sqref="H61:H75">
    <cfRule type="expression" dxfId="18" priority="87">
      <formula>"MOD(ROW(),2)=1"</formula>
    </cfRule>
  </conditionalFormatting>
  <conditionalFormatting sqref="J8:J75 K8:K77 J77">
    <cfRule type="cellIs" dxfId="9" priority="253" operator="lessThan">
      <formula>0</formula>
    </cfRule>
  </conditionalFormatting>
  <conditionalFormatting sqref="K6 J7:K7">
    <cfRule type="cellIs" dxfId="8" priority="254" operator="lessThan">
      <formula>0</formula>
    </cfRule>
  </conditionalFormatting>
  <conditionalFormatting sqref="I61:I75">
    <cfRule type="expression" dxfId="7" priority="8">
      <formula>"MOD(ROW(),2)=1"</formula>
    </cfRule>
  </conditionalFormatting>
  <conditionalFormatting sqref="I56:I59">
    <cfRule type="expression" dxfId="6" priority="7">
      <formula>"MOD(ROW(),2)=1"</formula>
    </cfRule>
  </conditionalFormatting>
  <conditionalFormatting sqref="I44:I54">
    <cfRule type="expression" dxfId="5" priority="6">
      <formula>"MOD(ROW(),2)=1"</formula>
    </cfRule>
  </conditionalFormatting>
  <conditionalFormatting sqref="I39:I42">
    <cfRule type="expression" dxfId="4" priority="5">
      <formula>"MOD(ROW(),2)=1"</formula>
    </cfRule>
  </conditionalFormatting>
  <conditionalFormatting sqref="I30:I37">
    <cfRule type="expression" dxfId="3" priority="4">
      <formula>"MOD(ROW(),2)=1"</formula>
    </cfRule>
  </conditionalFormatting>
  <conditionalFormatting sqref="I20:I28">
    <cfRule type="expression" dxfId="2" priority="3">
      <formula>"MOD(ROW(),2)=1"</formula>
    </cfRule>
  </conditionalFormatting>
  <conditionalFormatting sqref="I15:I18">
    <cfRule type="expression" dxfId="1" priority="2">
      <formula>"MOD(ROW(),2)=1"</formula>
    </cfRule>
  </conditionalFormatting>
  <conditionalFormatting sqref="I7:I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f309a93206b5600d021b71d5c7ca9586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aff28a22166bb396c671bb8e9f55022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815FD-DEAE-49A5-B104-3CE7FB279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8921B-1CD6-4664-8184-1006588F8422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e491b4c-21e0-4ad2-a6a6-d5ec7b74d6e6"/>
    <ds:schemaRef ds:uri="0f55361a-f833-4a43-8605-93890fbeb09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2025-11-03T09:21:00Z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