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2E77AEF9-1928-4A75-9E10-A87365A0C537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9" i="3"/>
  <c r="L40" i="3"/>
  <c r="L41" i="3"/>
  <c r="L42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3" i="3"/>
  <c r="K54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17" i="3"/>
  <c r="K18" i="3"/>
  <c r="K15" i="3"/>
  <c r="K8" i="3"/>
  <c r="K9" i="3"/>
  <c r="K10" i="3"/>
  <c r="K11" i="3"/>
  <c r="K12" i="3"/>
  <c r="K13" i="3"/>
  <c r="K7" i="3"/>
  <c r="H38" i="3" l="1"/>
  <c r="C38" i="3"/>
  <c r="F38" i="3"/>
  <c r="D38" i="3"/>
  <c r="G38" i="3"/>
  <c r="E38" i="3" l="1"/>
  <c r="I38" i="3"/>
  <c r="L38" i="3" l="1"/>
  <c r="K38" i="3"/>
  <c r="J14" i="3" l="1"/>
  <c r="C14" i="3"/>
  <c r="J6" i="3" l="1"/>
  <c r="K6" i="3" s="1"/>
  <c r="J60" i="3"/>
  <c r="K60" i="3" s="1"/>
  <c r="J43" i="3"/>
  <c r="J19" i="3"/>
  <c r="I14" i="3"/>
  <c r="I6" i="3"/>
  <c r="I60" i="3"/>
  <c r="I77" i="3" s="1"/>
  <c r="I43" i="3"/>
  <c r="L43" i="3" s="1"/>
  <c r="I19" i="3"/>
  <c r="L19" i="3" s="1"/>
  <c r="H6" i="3"/>
  <c r="H60" i="3"/>
  <c r="G14" i="3"/>
  <c r="G43" i="3"/>
  <c r="E14" i="3"/>
  <c r="E43" i="3"/>
  <c r="D14" i="3"/>
  <c r="D43" i="3"/>
  <c r="F14" i="3"/>
  <c r="F43" i="3"/>
  <c r="C55" i="3"/>
  <c r="C29" i="3"/>
  <c r="E55" i="3"/>
  <c r="E29" i="3"/>
  <c r="E19" i="3"/>
  <c r="L14" i="3"/>
  <c r="K14" i="3"/>
  <c r="G55" i="3"/>
  <c r="G29" i="3"/>
  <c r="G19" i="3"/>
  <c r="D55" i="3"/>
  <c r="D29" i="3"/>
  <c r="D19" i="3"/>
  <c r="F55" i="3"/>
  <c r="F29" i="3"/>
  <c r="F19" i="3"/>
  <c r="H55" i="3"/>
  <c r="H29" i="3"/>
  <c r="H77" i="3" s="1"/>
  <c r="H14" i="3"/>
  <c r="H43" i="3"/>
  <c r="H19" i="3"/>
  <c r="J55" i="3"/>
  <c r="L55" i="3" s="1"/>
  <c r="J29" i="3"/>
  <c r="I55" i="3"/>
  <c r="I29" i="3"/>
  <c r="K29" i="3"/>
  <c r="L29" i="3"/>
  <c r="J77" i="3" l="1"/>
  <c r="L77" i="3" s="1"/>
  <c r="L60" i="3"/>
  <c r="L6" i="3"/>
  <c r="K55" i="3"/>
  <c r="K77" i="3" s="1"/>
  <c r="K43" i="3"/>
  <c r="K19" i="3"/>
  <c r="E6" i="3"/>
  <c r="E60" i="3"/>
  <c r="E77" i="3"/>
  <c r="F6" i="3"/>
  <c r="F60" i="3"/>
  <c r="F77" i="3"/>
  <c r="G6" i="3"/>
  <c r="G60" i="3"/>
  <c r="G77" i="3"/>
  <c r="D6" i="3"/>
  <c r="D60" i="3"/>
  <c r="D77" i="3"/>
  <c r="C6" i="3"/>
  <c r="C60" i="3"/>
  <c r="C43" i="3"/>
  <c r="C19" i="3"/>
  <c r="C77" i="3"/>
</calcChain>
</file>

<file path=xl/sharedStrings.xml><?xml version="1.0" encoding="utf-8"?>
<sst xmlns="http://schemas.openxmlformats.org/spreadsheetml/2006/main" count="87" uniqueCount="87">
  <si>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</si>
  <si>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</si>
  <si>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</si>
  <si>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</si>
  <si>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</si>
  <si>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</si>
  <si>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</si>
  <si>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</si>
  <si>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</si>
  <si>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</si>
  <si>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</si>
  <si>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</si>
  <si>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</si>
  <si>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</si>
  <si>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</si>
  <si>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</si>
  <si>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</si>
  <si>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</si>
  <si>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</si>
  <si>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</si>
  <si>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</si>
  <si>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</si>
  <si>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</si>
  <si>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</si>
  <si>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</si>
  <si>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</si>
  <si>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</si>
  <si>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</si>
  <si>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</si>
  <si>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</si>
  <si>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</si>
  <si>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</si>
  <si>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</si>
  <si>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</si>
  <si>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</si>
  <si>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</si>
  <si>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</si>
  <si>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</si>
  <si>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</si>
  <si>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</si>
  <si>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</si>
  <si>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</si>
  <si>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</si>
  <si>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</si>
  <si>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</si>
  <si>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</si>
  <si>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</si>
  <si>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</si>
  <si>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</si>
  <si>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</si>
  <si>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</si>
  <si>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</si>
  <si>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</si>
  <si>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</si>
  <si>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</si>
  <si>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</si>
  <si>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</si>
  <si>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</si>
  <si>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</si>
  <si>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</si>
  <si>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</si>
  <si>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</si>
  <si>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</si>
  <si>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</si>
  <si>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</si>
  <si>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</si>
  <si>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</si>
  <si>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</si>
  <si>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</si>
  <si>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</si>
  <si>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</si>
  <si>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</si>
  <si>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</si>
  <si>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</si>
  <si>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</si>
  <si>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</si>
  <si>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</si>
  <si>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</si>
  <si>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</si>
  <si>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</si>
  <si>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</si>
  <si>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</si>
  <si>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2025</t>
  </si>
  <si>
    <t>Fjöldi íbúa eftir sveitarfélögum 1. mars 2026 (og samanburður við íbúatölur 1. desember 2019-2025)</t>
  </si>
  <si>
    <t>Fjöldi 
1. mars 2026</t>
  </si>
  <si>
    <t>Breyting 1. des. 2025
- 1. mars 2026</t>
  </si>
  <si>
    <t>Þjóðskrá 6.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</si>
</sst>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4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7" tableBorderDxfId="44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43"/>
    <tableColumn id="9" xr3:uid="{090557DC-6C1E-4D16-BE66-909A9CA6422A}" name="Fjöldi _x000a_1. des. 2023" dataDxfId="42"/>
    <tableColumn id="10" xr3:uid="{C36E3786-3B2C-492A-9894-7885DEE0CAC3}" name="Fjöldi _x000a_1. des. 2024" dataDxfId="41"/>
    <tableColumn id="11" xr3:uid="{EB87AF90-E674-49E9-85F6-3F90A92F1F31}" name="Fjöldi _x000a_1. des. 2025" dataDxfId="40"/>
    <tableColumn id="13" xr3:uid="{91868154-3CF9-4627-AE5A-584D3B174334}" name="Fjöldi _x000a_1. mars 2026" dataDxfId="39"/>
    <tableColumn id="7" xr3:uid="{27BE3BA6-6E58-4F54-9C72-52B47DFE137B}" name="Breyting 1. des. 2025_x000a_- 1. mars 2026"/>
    <tableColumn id="8" xr3:uid="{F19698FF-35A5-4CE5-85CD-8E0E44CA5D1A}" name="í %" totalsRowFunction="sum" totalsRowDxfId="38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7"/>
  <sheetViews>
    <sheetView tabSelected="1" zoomScale="70" zoomScaleNormal="70" workbookViewId="0">
      <pane xSplit="1" topLeftCell="B1" activePane="topRight" state="frozen"/>
      <selection pane="topRight" activeCell="O22" sqref="O22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 x14ac:dyDescent="0.2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 x14ac:dyDescent="0.25">
      <c r="B2" s="15" t="s">
        <v>83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 x14ac:dyDescent="0.2">
      <c r="A3" s="1"/>
      <c r="B3" s="16" t="s">
        <v>86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 x14ac:dyDescent="0.2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82</v>
      </c>
      <c r="J5" s="29" t="s">
        <v>84</v>
      </c>
      <c r="K5" s="32" t="s">
        <v>85</v>
      </c>
      <c r="L5" s="32" t="s">
        <v>8</v>
      </c>
    </row>
    <row r="6" spans="1:19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262763</v>
      </c>
      <c r="J6" s="9">
        <f>SUM(J7:J13)</f>
        <v>263644</v>
      </c>
      <c r="K6" s="10">
        <f>Table2[[#This Row],[Fjöldi 
1. mars 2026]]-Table2[[#This Row],[Fjöldi 
1. des. 2025]]</f>
        <v>881</v>
      </c>
      <c r="L6" s="11">
        <f>J6/I6-1</f>
        <v>3.3528312585866527E-3</v>
      </c>
    </row>
    <row r="7" spans="1:19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147540</v>
      </c>
      <c r="K7" s="18">
        <f>Table2[[#This Row],[Fjöldi 
1. mars 2026]]-Table2[[#This Row],[Fjöldi 
1. des. 2025]]</f>
        <v>498</v>
      </c>
      <c r="L7" s="39">
        <f>J7/I7-1</f>
        <v>3.3867874484840854E-3</v>
      </c>
    </row>
    <row r="8" spans="1:19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41691</v>
      </c>
      <c r="K8" s="18">
        <f>Table2[[#This Row],[Fjöldi 
1. mars 2026]]-Table2[[#This Row],[Fjöldi 
1. des. 2025]]</f>
        <v>61</v>
      </c>
      <c r="L8" s="11">
        <f>J8/I8-1</f>
        <v>1.4652894547202422E-3</v>
      </c>
    </row>
    <row r="9" spans="1:19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4771</v>
      </c>
      <c r="K9" s="18">
        <f>Table2[[#This Row],[Fjöldi 
1. mars 2026]]-Table2[[#This Row],[Fjöldi 
1. des. 2025]]</f>
        <v>14</v>
      </c>
      <c r="L9" s="39">
        <f>J9/I9-1</f>
        <v>2.9430313222620352E-3</v>
      </c>
    </row>
    <row r="10" spans="1:19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2">
        <v>21310</v>
      </c>
      <c r="K10" s="18">
        <f>Table2[[#This Row],[Fjöldi 
1. mars 2026]]-Table2[[#This Row],[Fjöldi 
1. des. 2025]]</f>
        <v>92</v>
      </c>
      <c r="L10" s="11">
        <f>J10/I10-1</f>
        <v>4.3359411820151905E-3</v>
      </c>
    </row>
    <row r="11" spans="1:19" ht="15.75" x14ac:dyDescent="0.25">
      <c r="A11" s="40">
        <v>1400</v>
      </c>
      <c r="B11" s="41" t="s">
        <v>15</v>
      </c>
      <c r="C11" s="42">
        <v>29986</v>
      </c>
      <c r="D11" s="42">
        <v>29752</v>
      </c>
      <c r="E11" s="42">
        <v>29742</v>
      </c>
      <c r="F11" s="42">
        <v>30505</v>
      </c>
      <c r="G11" s="42">
        <v>31503</v>
      </c>
      <c r="H11" s="42">
        <v>32555</v>
      </c>
      <c r="I11" s="42">
        <v>33550</v>
      </c>
      <c r="J11" s="42">
        <v>33756</v>
      </c>
      <c r="K11" s="18">
        <f>Table2[[#This Row],[Fjöldi 
1. mars 2026]]-Table2[[#This Row],[Fjöldi 
1. des. 2025]]</f>
        <v>206</v>
      </c>
      <c r="L11" s="19">
        <f>J11/I11-1</f>
        <v>6.140089418777972E-3</v>
      </c>
    </row>
    <row r="12" spans="1:19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14250</v>
      </c>
      <c r="K12" s="18">
        <f>Table2[[#This Row],[Fjöldi 
1. mars 2026]]-Table2[[#This Row],[Fjöldi 
1. des. 2025]]</f>
        <v>10</v>
      </c>
      <c r="L12" s="11">
        <f>J12/I12-1</f>
        <v>7.0224719101119604E-4</v>
      </c>
    </row>
    <row r="13" spans="1:19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326</v>
      </c>
      <c r="K13" s="18">
        <f>Table2[[#This Row],[Fjöldi 
1. mars 2026]]-Table2[[#This Row],[Fjöldi 
1. des. 2025]]</f>
        <v>0</v>
      </c>
      <c r="L13" s="19">
        <f>J13/I13-1</f>
        <v>0</v>
      </c>
    </row>
    <row r="14" spans="1:19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31866</v>
      </c>
      <c r="J14" s="22">
        <f>SUM(J15:J18)</f>
        <v>31922</v>
      </c>
      <c r="K14" s="23">
        <f>Table2[[#This Row],[Fjöldi 
1. mars 2026]]-Table2[[#This Row],[Fjöldi 
1. des. 2025]]</f>
        <v>56</v>
      </c>
      <c r="L14" s="11">
        <f>J14/I14-1</f>
        <v>1.7573589405635026E-3</v>
      </c>
    </row>
    <row r="15" spans="1:19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2">
        <v>24612</v>
      </c>
      <c r="K15" s="18">
        <f>Table2[[#This Row],[Fjöldi 
1. mars 2026]]-Table2[[#This Row],[Fjöldi 
1. des. 2025]]</f>
        <v>-23</v>
      </c>
      <c r="L15" s="39">
        <f>J15/I15-1</f>
        <v>-9.3363101278665095E-4</v>
      </c>
    </row>
    <row r="16" spans="1:19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12">
        <v>899</v>
      </c>
      <c r="K16" s="18">
        <f>Table2[[#This Row],[Fjöldi 
1. mars 2026]]-Table2[[#This Row],[Fjöldi 
1. des. 2025]]</f>
        <v>7</v>
      </c>
      <c r="L16" s="11">
        <f>J16/I16-1</f>
        <v>7.8475336322869627E-3</v>
      </c>
      <c r="S16" s="35"/>
    </row>
    <row r="17" spans="1:14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2">
        <v>2007</v>
      </c>
      <c r="K17" s="18">
        <f>Table2[[#This Row],[Fjöldi 
1. mars 2026]]-Table2[[#This Row],[Fjöldi 
1. des. 2025]]</f>
        <v>51</v>
      </c>
      <c r="L17" s="39">
        <f>J17/I17-1</f>
        <v>2.6073619631901801E-2</v>
      </c>
    </row>
    <row r="18" spans="1:14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4383</v>
      </c>
      <c r="J18" s="12">
        <v>4404</v>
      </c>
      <c r="K18" s="18">
        <f>Table2[[#This Row],[Fjöldi 
1. mars 2026]]-Table2[[#This Row],[Fjöldi 
1. des. 2025]]</f>
        <v>21</v>
      </c>
      <c r="L18" s="11">
        <f>J18/I18-1</f>
        <v>4.7912388774811188E-3</v>
      </c>
    </row>
    <row r="19" spans="1:14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18583</v>
      </c>
      <c r="J19" s="22">
        <f>SUM(J20:J28)</f>
        <v>18599</v>
      </c>
      <c r="K19" s="18">
        <f>Table2[[#This Row],[Fjöldi 
1. mars 2026]]-Table2[[#This Row],[Fjöldi 
1. des. 2025]]</f>
        <v>16</v>
      </c>
      <c r="L19" s="39">
        <f>J19/I19-1</f>
        <v>8.6100199106708963E-4</v>
      </c>
      <c r="N19" s="33"/>
    </row>
    <row r="20" spans="1:14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12">
        <v>8599</v>
      </c>
      <c r="K20" s="18">
        <f>Table2[[#This Row],[Fjöldi 
1. mars 2026]]-Table2[[#This Row],[Fjöldi 
1. des. 2025]]</f>
        <v>16</v>
      </c>
      <c r="L20" s="11">
        <f>J20/I20-1</f>
        <v>1.8641500640801389E-3</v>
      </c>
    </row>
    <row r="21" spans="1:14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73</v>
      </c>
      <c r="J21" s="12">
        <v>72</v>
      </c>
      <c r="K21" s="18">
        <f>Table2[[#This Row],[Fjöldi 
1. mars 2026]]-Table2[[#This Row],[Fjöldi 
1. des. 2025]]</f>
        <v>-1</v>
      </c>
      <c r="L21" s="39">
        <f>J21/I21-1</f>
        <v>-1.3698630136986356E-2</v>
      </c>
    </row>
    <row r="22" spans="1:14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12">
        <v>831</v>
      </c>
      <c r="K22" s="18">
        <f>Table2[[#This Row],[Fjöldi 
1. mars 2026]]-Table2[[#This Row],[Fjöldi 
1. des. 2025]]</f>
        <v>-16</v>
      </c>
      <c r="L22" s="11">
        <f>J22/I22-1</f>
        <v>-1.8890200708382543E-2</v>
      </c>
    </row>
    <row r="23" spans="1:14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4300</v>
      </c>
      <c r="J23" s="12">
        <v>4299</v>
      </c>
      <c r="K23" s="18">
        <f>Table2[[#This Row],[Fjöldi 
1. mars 2026]]-Table2[[#This Row],[Fjöldi 
1. des. 2025]]</f>
        <v>-1</v>
      </c>
      <c r="L23" s="39">
        <f>J23/I23-1</f>
        <v>-2.3255813953493298E-4</v>
      </c>
    </row>
    <row r="24" spans="1:14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892</v>
      </c>
      <c r="J24" s="12">
        <v>891</v>
      </c>
      <c r="K24" s="18">
        <f>Table2[[#This Row],[Fjöldi 
1. mars 2026]]-Table2[[#This Row],[Fjöldi 
1. des. 2025]]</f>
        <v>-1</v>
      </c>
      <c r="L24" s="11">
        <f>J24/I24-1</f>
        <v>-1.1210762331838042E-3</v>
      </c>
    </row>
    <row r="25" spans="1:14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124</v>
      </c>
      <c r="J25" s="12">
        <v>122</v>
      </c>
      <c r="K25" s="18">
        <f>Table2[[#This Row],[Fjöldi 
1. mars 2026]]-Table2[[#This Row],[Fjöldi 
1. des. 2025]]</f>
        <v>-2</v>
      </c>
      <c r="L25" s="39">
        <f>J25/I25-1</f>
        <v>-1.6129032258064502E-2</v>
      </c>
    </row>
    <row r="26" spans="1:14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1751</v>
      </c>
      <c r="J26" s="12">
        <v>1760</v>
      </c>
      <c r="K26" s="18">
        <f>Table2[[#This Row],[Fjöldi 
1. mars 2026]]-Table2[[#This Row],[Fjöldi 
1. des. 2025]]</f>
        <v>9</v>
      </c>
      <c r="L26" s="11">
        <f>J26/I26-1</f>
        <v>5.1399200456880845E-3</v>
      </c>
    </row>
    <row r="27" spans="1:14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12">
        <v>1348</v>
      </c>
      <c r="K27" s="18">
        <f>Table2[[#This Row],[Fjöldi 
1. mars 2026]]-Table2[[#This Row],[Fjöldi 
1. des. 2025]]</f>
        <v>6</v>
      </c>
      <c r="L27" s="19">
        <f>J27/I27-1</f>
        <v>4.4709388971684305E-3</v>
      </c>
    </row>
    <row r="28" spans="1:14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671</v>
      </c>
      <c r="J28" s="12">
        <v>677</v>
      </c>
      <c r="K28" s="18">
        <f>Table2[[#This Row],[Fjöldi 
1. mars 2026]]-Table2[[#This Row],[Fjöldi 
1. des. 2025]]</f>
        <v>6</v>
      </c>
      <c r="L28" s="11">
        <f>J28/I28-1</f>
        <v>8.941877794336861E-3</v>
      </c>
    </row>
    <row r="29" spans="1:14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7703</v>
      </c>
      <c r="J29" s="22">
        <f>SUM(J30:J37)</f>
        <v>7695</v>
      </c>
      <c r="K29" s="18">
        <f>Table2[[#This Row],[Fjöldi 
1. mars 2026]]-Table2[[#This Row],[Fjöldi 
1. des. 2025]]</f>
        <v>-8</v>
      </c>
      <c r="L29" s="39">
        <f>J29/I29-1</f>
        <v>-1.0385564065947817E-3</v>
      </c>
      <c r="N29" s="33"/>
    </row>
    <row r="30" spans="1:14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12">
        <v>1026</v>
      </c>
      <c r="K30" s="18">
        <f>Table2[[#This Row],[Fjöldi 
1. mars 2026]]-Table2[[#This Row],[Fjöldi 
1. des. 2025]]</f>
        <v>-12</v>
      </c>
      <c r="L30" s="11">
        <f>J30/I30-1</f>
        <v>-1.1560693641618491E-2</v>
      </c>
    </row>
    <row r="31" spans="1:14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12">
        <v>4133</v>
      </c>
      <c r="K31" s="18">
        <f>Table2[[#This Row],[Fjöldi 
1. mars 2026]]-Table2[[#This Row],[Fjöldi 
1. des. 2025]]</f>
        <v>7</v>
      </c>
      <c r="L31" s="39">
        <f>J31/I31-1</f>
        <v>1.6965584100823161E-3</v>
      </c>
    </row>
    <row r="32" spans="1:14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12">
        <v>246</v>
      </c>
      <c r="K32" s="18">
        <f>Table2[[#This Row],[Fjöldi 
1. mars 2026]]-Table2[[#This Row],[Fjöldi 
1. des. 2025]]</f>
        <v>-10</v>
      </c>
      <c r="L32" s="11">
        <f>J32/I32-1</f>
        <v>-3.90625E-2</v>
      </c>
    </row>
    <row r="33" spans="1:14" ht="15.75" x14ac:dyDescent="0.25">
      <c r="A33" s="40">
        <v>4607</v>
      </c>
      <c r="B33" s="41" t="s">
        <v>37</v>
      </c>
      <c r="C33" s="42">
        <v>1020</v>
      </c>
      <c r="D33" s="42">
        <v>1065</v>
      </c>
      <c r="E33" s="42">
        <v>1131</v>
      </c>
      <c r="F33" s="42">
        <v>1174</v>
      </c>
      <c r="G33" s="42">
        <v>1195</v>
      </c>
      <c r="H33" s="42">
        <v>1439</v>
      </c>
      <c r="I33" s="42">
        <v>1438</v>
      </c>
      <c r="J33" s="42">
        <v>1437</v>
      </c>
      <c r="K33" s="18">
        <f>Table2[[#This Row],[Fjöldi 
1. mars 2026]]-Table2[[#This Row],[Fjöldi 
1. des. 2025]]</f>
        <v>-1</v>
      </c>
      <c r="L33" s="19">
        <f>J33/I33-1</f>
        <v>-6.9541029207231819E-4</v>
      </c>
    </row>
    <row r="34" spans="1:14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2">
        <v>234</v>
      </c>
      <c r="K34" s="18">
        <f>Table2[[#This Row],[Fjöldi 
1. mars 2026]]-Table2[[#This Row],[Fjöldi 
1. des. 2025]]</f>
        <v>8</v>
      </c>
      <c r="L34" s="11">
        <f>J34/I34-1</f>
        <v>3.539823008849563E-2</v>
      </c>
    </row>
    <row r="35" spans="1:14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2">
        <v>60</v>
      </c>
      <c r="K35" s="18">
        <f>Table2[[#This Row],[Fjöldi 
1. mars 2026]]-Table2[[#This Row],[Fjöldi 
1. des. 2025]]</f>
        <v>-1</v>
      </c>
      <c r="L35" s="39">
        <f>J35/I35-1</f>
        <v>-1.6393442622950838E-2</v>
      </c>
    </row>
    <row r="36" spans="1:14" ht="15.75" x14ac:dyDescent="0.25">
      <c r="A36" s="40">
        <v>4902</v>
      </c>
      <c r="B36" s="41" t="s">
        <v>40</v>
      </c>
      <c r="C36" s="42">
        <v>109</v>
      </c>
      <c r="D36" s="42">
        <v>110</v>
      </c>
      <c r="E36" s="42">
        <v>108</v>
      </c>
      <c r="F36" s="42">
        <v>113</v>
      </c>
      <c r="G36" s="42">
        <v>107</v>
      </c>
      <c r="H36" s="42">
        <v>118</v>
      </c>
      <c r="I36" s="42">
        <v>122</v>
      </c>
      <c r="J36" s="42">
        <v>124</v>
      </c>
      <c r="K36" s="18">
        <f>Table2[[#This Row],[Fjöldi 
1. mars 2026]]-Table2[[#This Row],[Fjöldi 
1. des. 2025]]</f>
        <v>2</v>
      </c>
      <c r="L36" s="11">
        <f>J36/I36-1</f>
        <v>1.6393442622950838E-2</v>
      </c>
    </row>
    <row r="37" spans="1:14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12">
        <v>435</v>
      </c>
      <c r="K37" s="18">
        <f>Table2[[#This Row],[Fjöldi 
1. mars 2026]]-Table2[[#This Row],[Fjöldi 
1. des. 2025]]</f>
        <v>-1</v>
      </c>
      <c r="L37" s="19">
        <f>J37/I37-1</f>
        <v>-2.2935779816514179E-3</v>
      </c>
    </row>
    <row r="38" spans="1:14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7615</v>
      </c>
      <c r="J38" s="22">
        <f>SUM(J39:J42)</f>
        <v>7577</v>
      </c>
      <c r="K38" s="37">
        <f>Table2[[#This Row],[Fjöldi 
1. mars 2026]]-Table2[[#This Row],[Fjöldi 
1. des. 2025]]</f>
        <v>-38</v>
      </c>
      <c r="L38" s="11">
        <f>J38/I38-1</f>
        <v>-4.9901510177281505E-3</v>
      </c>
      <c r="N38" s="33"/>
    </row>
    <row r="39" spans="1:14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2">
        <v>1258</v>
      </c>
      <c r="K39" s="18">
        <f>Table2[[#This Row],[Fjöldi 
1. mars 2026]]-Table2[[#This Row],[Fjöldi 
1. des. 2025]]</f>
        <v>-2</v>
      </c>
      <c r="L39" s="19">
        <f>J39/I39-1</f>
        <v>-1.5873015873015817E-3</v>
      </c>
    </row>
    <row r="40" spans="1:14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12">
        <v>458</v>
      </c>
      <c r="K40" s="18">
        <f>Table2[[#This Row],[Fjöldi 
1. mars 2026]]-Table2[[#This Row],[Fjöldi 
1. des. 2025]]</f>
        <v>-8</v>
      </c>
      <c r="L40" s="11">
        <f>J40/I40-1</f>
        <v>-1.7167381974248941E-2</v>
      </c>
    </row>
    <row r="41" spans="1:14" ht="15.75" x14ac:dyDescent="0.25">
      <c r="A41" s="40">
        <v>5613</v>
      </c>
      <c r="B41" s="41" t="s">
        <v>45</v>
      </c>
      <c r="C41" s="42">
        <v>1312</v>
      </c>
      <c r="D41" s="42">
        <v>1326</v>
      </c>
      <c r="E41" s="42">
        <v>1314</v>
      </c>
      <c r="F41" s="42">
        <v>1297</v>
      </c>
      <c r="G41" s="42">
        <v>1300</v>
      </c>
      <c r="H41" s="42">
        <v>1403</v>
      </c>
      <c r="I41" s="42">
        <v>1382</v>
      </c>
      <c r="J41" s="42">
        <v>1377</v>
      </c>
      <c r="K41" s="18">
        <f>Table2[[#This Row],[Fjöldi 
1. mars 2026]]-Table2[[#This Row],[Fjöldi 
1. des. 2025]]</f>
        <v>-5</v>
      </c>
      <c r="L41" s="39">
        <f>J41/I41-1</f>
        <v>-3.6179450072358899E-3</v>
      </c>
    </row>
    <row r="42" spans="1:14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4507</v>
      </c>
      <c r="J42" s="12">
        <v>4484</v>
      </c>
      <c r="K42" s="18">
        <f>Table2[[#This Row],[Fjöldi 
1. mars 2026]]-Table2[[#This Row],[Fjöldi 
1. des. 2025]]</f>
        <v>-23</v>
      </c>
      <c r="L42" s="11">
        <f>J42/I42-1</f>
        <v>-5.1031728422453737E-3</v>
      </c>
    </row>
    <row r="43" spans="1:14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33089</v>
      </c>
      <c r="J43" s="22">
        <f>SUM(J44:J54)</f>
        <v>33143</v>
      </c>
      <c r="K43" s="18">
        <f>Table2[[#This Row],[Fjöldi 
1. mars 2026]]-Table2[[#This Row],[Fjöldi 
1. des. 2025]]</f>
        <v>54</v>
      </c>
      <c r="L43" s="39">
        <f>J43/I43-1</f>
        <v>1.6319622835383463E-3</v>
      </c>
      <c r="N43" s="33"/>
    </row>
    <row r="44" spans="1:14" ht="15.75" x14ac:dyDescent="0.25">
      <c r="A44" s="40">
        <v>6000</v>
      </c>
      <c r="B44" s="41" t="s">
        <v>48</v>
      </c>
      <c r="C44" s="42">
        <v>19024</v>
      </c>
      <c r="D44" s="42">
        <v>19217</v>
      </c>
      <c r="E44" s="42">
        <v>19583</v>
      </c>
      <c r="F44" s="42">
        <v>19898</v>
      </c>
      <c r="G44" s="42">
        <v>20199</v>
      </c>
      <c r="H44" s="42">
        <v>20382</v>
      </c>
      <c r="I44" s="42">
        <v>20608</v>
      </c>
      <c r="J44" s="42">
        <v>20678</v>
      </c>
      <c r="K44" s="18">
        <f>Table2[[#This Row],[Fjöldi 
1. mars 2026]]-Table2[[#This Row],[Fjöldi 
1. des. 2025]]</f>
        <v>70</v>
      </c>
      <c r="L44" s="11">
        <f>J44/I44-1</f>
        <v>3.3967391304348116E-3</v>
      </c>
    </row>
    <row r="45" spans="1:14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3177</v>
      </c>
      <c r="J45" s="12">
        <v>3151</v>
      </c>
      <c r="K45" s="18">
        <f>Table2[[#This Row],[Fjöldi 
1. mars 2026]]-Table2[[#This Row],[Fjöldi 
1. des. 2025]]</f>
        <v>-26</v>
      </c>
      <c r="L45" s="19">
        <f>J45/I45-1</f>
        <v>-8.1838212149827338E-3</v>
      </c>
    </row>
    <row r="46" spans="1:14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12">
        <v>2016</v>
      </c>
      <c r="K46" s="18">
        <f>Table2[[#This Row],[Fjöldi 
1. mars 2026]]-Table2[[#This Row],[Fjöldi 
1. des. 2025]]</f>
        <v>-1</v>
      </c>
      <c r="L46" s="11">
        <f>J46/I46-1</f>
        <v>-4.9578582052556275E-4</v>
      </c>
    </row>
    <row r="47" spans="1:14" ht="15.75" x14ac:dyDescent="0.25">
      <c r="A47" s="40">
        <v>6400</v>
      </c>
      <c r="B47" s="41" t="s">
        <v>51</v>
      </c>
      <c r="C47" s="42">
        <v>1902</v>
      </c>
      <c r="D47" s="42">
        <v>1861</v>
      </c>
      <c r="E47" s="42">
        <v>1862</v>
      </c>
      <c r="F47" s="42">
        <v>1905</v>
      </c>
      <c r="G47" s="42">
        <v>1915</v>
      </c>
      <c r="H47" s="42">
        <v>1950</v>
      </c>
      <c r="I47" s="42">
        <v>1969</v>
      </c>
      <c r="J47" s="42">
        <v>1981</v>
      </c>
      <c r="K47" s="18">
        <f>Table2[[#This Row],[Fjöldi 
1. mars 2026]]-Table2[[#This Row],[Fjöldi 
1. des. 2025]]</f>
        <v>12</v>
      </c>
      <c r="L47" s="39">
        <f>J47/I47-1</f>
        <v>6.0944641950229084E-3</v>
      </c>
    </row>
    <row r="48" spans="1:14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12">
        <v>1237</v>
      </c>
      <c r="K48" s="18">
        <f>Table2[[#This Row],[Fjöldi 
1. mars 2026]]-Table2[[#This Row],[Fjöldi 
1. des. 2025]]</f>
        <v>4</v>
      </c>
      <c r="L48" s="11">
        <f>J48/I48-1</f>
        <v>3.2441200324411223E-3</v>
      </c>
    </row>
    <row r="49" spans="1:14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12">
        <v>961</v>
      </c>
      <c r="K49" s="18">
        <f>Table2[[#This Row],[Fjöldi 
1. mars 2026]]-Table2[[#This Row],[Fjöldi 
1. des. 2025]]</f>
        <v>11</v>
      </c>
      <c r="L49" s="39">
        <f>J49/I49-1</f>
        <v>1.1578947368421133E-2</v>
      </c>
    </row>
    <row r="50" spans="1:14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12">
        <v>517</v>
      </c>
      <c r="K50" s="18">
        <f>Table2[[#This Row],[Fjöldi 
1. mars 2026]]-Table2[[#This Row],[Fjöldi 
1. des. 2025]]</f>
        <v>-4</v>
      </c>
      <c r="L50" s="11">
        <f>J50/I50-1</f>
        <v>-7.6775431861804133E-3</v>
      </c>
    </row>
    <row r="51" spans="1:14" ht="15.75" x14ac:dyDescent="0.25">
      <c r="A51" s="40">
        <v>6602</v>
      </c>
      <c r="B51" s="41" t="s">
        <v>55</v>
      </c>
      <c r="C51" s="42">
        <v>370</v>
      </c>
      <c r="D51" s="42">
        <v>371</v>
      </c>
      <c r="E51" s="42">
        <v>369</v>
      </c>
      <c r="F51" s="42">
        <v>381</v>
      </c>
      <c r="G51" s="42">
        <v>403</v>
      </c>
      <c r="H51" s="42">
        <v>404</v>
      </c>
      <c r="I51" s="42">
        <v>381</v>
      </c>
      <c r="J51" s="42">
        <v>387</v>
      </c>
      <c r="K51" s="18">
        <f>Table2[[#This Row],[Fjöldi 
1. mars 2026]]-Table2[[#This Row],[Fjöldi 
1. des. 2025]]</f>
        <v>6</v>
      </c>
      <c r="L51" s="39">
        <f>J51/I51-1</f>
        <v>1.5748031496062964E-2</v>
      </c>
    </row>
    <row r="52" spans="1:14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12">
        <v>55</v>
      </c>
      <c r="K52" s="18">
        <f>Table2[[#This Row],[Fjöldi 
1. mars 2026]]-Table2[[#This Row],[Fjöldi 
1. des. 2025]]</f>
        <v>-1</v>
      </c>
      <c r="L52" s="11">
        <f>J52/I52-1</f>
        <v>-1.7857142857142905E-2</v>
      </c>
    </row>
    <row r="53" spans="1:14" ht="15.75" x14ac:dyDescent="0.25">
      <c r="A53" s="40">
        <v>6613</v>
      </c>
      <c r="B53" s="41" t="s">
        <v>57</v>
      </c>
      <c r="C53" s="42">
        <v>1371</v>
      </c>
      <c r="D53" s="42">
        <v>1329</v>
      </c>
      <c r="E53" s="42">
        <v>1349</v>
      </c>
      <c r="F53" s="42">
        <v>1403</v>
      </c>
      <c r="G53" s="42">
        <v>1477</v>
      </c>
      <c r="H53" s="42">
        <v>1541</v>
      </c>
      <c r="I53" s="42">
        <v>1586</v>
      </c>
      <c r="J53" s="42">
        <v>1576</v>
      </c>
      <c r="K53" s="37">
        <f>Table2[[#This Row],[Fjöldi 
1. mars 2026]]-Table2[[#This Row],[Fjöldi 
1. des. 2025]]</f>
        <v>-10</v>
      </c>
      <c r="L53" s="39">
        <f>J53/I53-1</f>
        <v>-6.3051702395964249E-3</v>
      </c>
    </row>
    <row r="54" spans="1:14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12">
        <v>584</v>
      </c>
      <c r="K54" s="18">
        <f>Table2[[#This Row],[Fjöldi 
1. mars 2026]]-Table2[[#This Row],[Fjöldi 
1. des. 2025]]</f>
        <v>-7</v>
      </c>
      <c r="L54" s="11">
        <f>J54/I54-1</f>
        <v>-1.1844331641285955E-2</v>
      </c>
    </row>
    <row r="55" spans="1:14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11657</v>
      </c>
      <c r="J55" s="22">
        <f>SUM(J56:J59)</f>
        <v>11654</v>
      </c>
      <c r="K55" s="18">
        <f>Table2[[#This Row],[Fjöldi 
1. mars 2026]]-Table2[[#This Row],[Fjöldi 
1. des. 2025]]</f>
        <v>-3</v>
      </c>
      <c r="L55" s="19">
        <f>J55/I55-1</f>
        <v>-2.5735609505017631E-4</v>
      </c>
      <c r="N55" s="33"/>
    </row>
    <row r="56" spans="1:14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5457</v>
      </c>
      <c r="J56" s="12">
        <v>5463</v>
      </c>
      <c r="K56" s="18">
        <f>Table2[[#This Row],[Fjöldi 
1. mars 2026]]-Table2[[#This Row],[Fjöldi 
1. des. 2025]]</f>
        <v>6</v>
      </c>
      <c r="L56" s="11">
        <f>J56/I56-1</f>
        <v>1.0995052226498991E-3</v>
      </c>
    </row>
    <row r="57" spans="1:14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12">
        <v>5417</v>
      </c>
      <c r="K57" s="18">
        <f>Table2[[#This Row],[Fjöldi 
1. mars 2026]]-Table2[[#This Row],[Fjöldi 
1. des. 2025]]</f>
        <v>-11</v>
      </c>
      <c r="L57" s="39">
        <f>J57/I57-1</f>
        <v>-2.0265291083272352E-3</v>
      </c>
    </row>
    <row r="58" spans="1:14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12">
        <v>649</v>
      </c>
      <c r="K58" s="18">
        <f>Table2[[#This Row],[Fjöldi 
1. mars 2026]]-Table2[[#This Row],[Fjöldi 
1. des. 2025]]</f>
        <v>-5</v>
      </c>
      <c r="L58" s="11">
        <f>J58/I58-1</f>
        <v>-7.6452599388379117E-3</v>
      </c>
    </row>
    <row r="59" spans="1:14" ht="15.75" x14ac:dyDescent="0.25">
      <c r="A59" s="40">
        <v>7505</v>
      </c>
      <c r="B59" s="41" t="s">
        <v>63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118</v>
      </c>
      <c r="J59" s="42">
        <v>125</v>
      </c>
      <c r="K59" s="37">
        <f>Table2[[#This Row],[Fjöldi 
1. mars 2026]]-Table2[[#This Row],[Fjöldi 
1. des. 2025]]</f>
        <v>7</v>
      </c>
      <c r="L59" s="39">
        <f>J59/I59-1</f>
        <v>5.9322033898305149E-2</v>
      </c>
    </row>
    <row r="60" spans="1:14" ht="20.25" customHeight="1" x14ac:dyDescent="0.2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38119</v>
      </c>
      <c r="J60" s="22">
        <f>SUM(J61:J75)</f>
        <v>38318</v>
      </c>
      <c r="K60" s="18">
        <f>Table2[[#This Row],[Fjöldi 
1. mars 2026]]-Table2[[#This Row],[Fjöldi 
1. des. 2025]]</f>
        <v>199</v>
      </c>
      <c r="L60" s="11">
        <f>J60/I60-1</f>
        <v>5.220493717043917E-3</v>
      </c>
      <c r="N60" s="33"/>
    </row>
    <row r="61" spans="1:14" ht="15.75" x14ac:dyDescent="0.25">
      <c r="A61" s="40">
        <v>8000</v>
      </c>
      <c r="B61" s="41" t="s">
        <v>65</v>
      </c>
      <c r="C61" s="42">
        <v>4358</v>
      </c>
      <c r="D61" s="42">
        <v>4330</v>
      </c>
      <c r="E61" s="42">
        <v>4416</v>
      </c>
      <c r="F61" s="42">
        <v>4525</v>
      </c>
      <c r="G61" s="42">
        <v>4631</v>
      </c>
      <c r="H61" s="42">
        <v>4718</v>
      </c>
      <c r="I61" s="42">
        <v>4770</v>
      </c>
      <c r="J61" s="42">
        <v>4764</v>
      </c>
      <c r="K61" s="18">
        <f>Table2[[#This Row],[Fjöldi 
1. mars 2026]]-Table2[[#This Row],[Fjöldi 
1. des. 2025]]</f>
        <v>-6</v>
      </c>
      <c r="L61" s="19">
        <f>J61/I61-1</f>
        <v>-1.2578616352201255E-3</v>
      </c>
    </row>
    <row r="62" spans="1:14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12">
        <v>12965</v>
      </c>
      <c r="K62" s="18">
        <f>Table2[[#This Row],[Fjöldi 
1. mars 2026]]-Table2[[#This Row],[Fjöldi 
1. des. 2025]]</f>
        <v>58</v>
      </c>
      <c r="L62" s="11">
        <f>J62/I62-1</f>
        <v>4.4936855969628375E-3</v>
      </c>
    </row>
    <row r="63" spans="1:14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12">
        <v>2843</v>
      </c>
      <c r="K63" s="18">
        <f>Table2[[#This Row],[Fjöldi 
1. mars 2026]]-Table2[[#This Row],[Fjöldi 
1. des. 2025]]</f>
        <v>39</v>
      </c>
      <c r="L63" s="39">
        <f>J63/I63-1</f>
        <v>1.3908701854493666E-2</v>
      </c>
    </row>
    <row r="64" spans="1:14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1125</v>
      </c>
      <c r="J64" s="12">
        <v>1150</v>
      </c>
      <c r="K64" s="18">
        <f>Table2[[#This Row],[Fjöldi 
1. mars 2026]]-Table2[[#This Row],[Fjöldi 
1. des. 2025]]</f>
        <v>25</v>
      </c>
      <c r="L64" s="11">
        <f>J64/I64-1</f>
        <v>2.2222222222222143E-2</v>
      </c>
    </row>
    <row r="65" spans="1:12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12">
        <v>740</v>
      </c>
      <c r="K65" s="18">
        <f>Table2[[#This Row],[Fjöldi 
1. mars 2026]]-Table2[[#This Row],[Fjöldi 
1. des. 2025]]</f>
        <v>-1</v>
      </c>
      <c r="L65" s="39">
        <f>J65/I65-1</f>
        <v>-1.3495276653171517E-3</v>
      </c>
    </row>
    <row r="66" spans="1:12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12">
        <v>337</v>
      </c>
      <c r="K66" s="18">
        <f>Table2[[#This Row],[Fjöldi 
1. mars 2026]]-Table2[[#This Row],[Fjöldi 
1. des. 2025]]</f>
        <v>0</v>
      </c>
      <c r="L66" s="11">
        <f>J66/I66-1</f>
        <v>0</v>
      </c>
    </row>
    <row r="67" spans="1:12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12">
        <v>2268</v>
      </c>
      <c r="K67" s="18">
        <f>Table2[[#This Row],[Fjöldi 
1. mars 2026]]-Table2[[#This Row],[Fjöldi 
1. des. 2025]]</f>
        <v>13</v>
      </c>
      <c r="L67" s="39">
        <f>J67/I67-1</f>
        <v>5.7649667405765825E-3</v>
      </c>
    </row>
    <row r="68" spans="1:12" ht="15.75" x14ac:dyDescent="0.25">
      <c r="A68" s="40">
        <v>8614</v>
      </c>
      <c r="B68" s="41" t="s">
        <v>72</v>
      </c>
      <c r="C68" s="42">
        <v>1684</v>
      </c>
      <c r="D68" s="42">
        <v>1744</v>
      </c>
      <c r="E68" s="42">
        <v>1806</v>
      </c>
      <c r="F68" s="42">
        <v>1865</v>
      </c>
      <c r="G68" s="42">
        <v>1939</v>
      </c>
      <c r="H68" s="42">
        <v>2027</v>
      </c>
      <c r="I68" s="42">
        <v>2048</v>
      </c>
      <c r="J68" s="42">
        <v>2078</v>
      </c>
      <c r="K68" s="37">
        <f>Table2[[#This Row],[Fjöldi 
1. mars 2026]]-Table2[[#This Row],[Fjöldi 
1. des. 2025]]</f>
        <v>30</v>
      </c>
      <c r="L68" s="11">
        <f>J68/I68-1</f>
        <v>1.46484375E-2</v>
      </c>
    </row>
    <row r="69" spans="1:12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980</v>
      </c>
      <c r="J69" s="12">
        <v>980</v>
      </c>
      <c r="K69" s="18">
        <f>Table2[[#This Row],[Fjöldi 
1. mars 2026]]-Table2[[#This Row],[Fjöldi 
1. des. 2025]]</f>
        <v>0</v>
      </c>
      <c r="L69" s="19">
        <f>J69/I69-1</f>
        <v>0</v>
      </c>
    </row>
    <row r="70" spans="1:12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12">
        <v>3438</v>
      </c>
      <c r="K70" s="18">
        <f>Table2[[#This Row],[Fjöldi 
1. mars 2026]]-Table2[[#This Row],[Fjöldi 
1. des. 2025]]</f>
        <v>8</v>
      </c>
      <c r="L70" s="11">
        <f>J70/I70-1</f>
        <v>2.3323615160348865E-3</v>
      </c>
    </row>
    <row r="71" spans="1:12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3026</v>
      </c>
      <c r="J71" s="12">
        <v>3036</v>
      </c>
      <c r="K71" s="18">
        <f>Table2[[#This Row],[Fjöldi 
1. mars 2026]]-Table2[[#This Row],[Fjöldi 
1. des. 2025]]</f>
        <v>10</v>
      </c>
      <c r="L71" s="39">
        <f>J71/I71-1</f>
        <v>3.3046926635822427E-3</v>
      </c>
    </row>
    <row r="72" spans="1:12" ht="15.75" x14ac:dyDescent="0.25">
      <c r="A72" s="40">
        <v>8719</v>
      </c>
      <c r="B72" s="41" t="s">
        <v>76</v>
      </c>
      <c r="C72" s="42">
        <v>494</v>
      </c>
      <c r="D72" s="42">
        <v>497</v>
      </c>
      <c r="E72" s="42">
        <v>530</v>
      </c>
      <c r="F72" s="42">
        <v>533</v>
      </c>
      <c r="G72" s="42">
        <v>580</v>
      </c>
      <c r="H72" s="42">
        <v>611</v>
      </c>
      <c r="I72" s="42">
        <v>702</v>
      </c>
      <c r="J72" s="42">
        <v>720</v>
      </c>
      <c r="K72" s="18">
        <f>Table2[[#This Row],[Fjöldi 
1. mars 2026]]-Table2[[#This Row],[Fjöldi 
1. des. 2025]]</f>
        <v>18</v>
      </c>
      <c r="L72" s="11">
        <f>J72/I72-1</f>
        <v>2.564102564102555E-2</v>
      </c>
    </row>
    <row r="73" spans="1:12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12">
        <v>681</v>
      </c>
      <c r="K73" s="18">
        <f>Table2[[#This Row],[Fjöldi 
1. mars 2026]]-Table2[[#This Row],[Fjöldi 
1. des. 2025]]</f>
        <v>10</v>
      </c>
      <c r="L73" s="19">
        <f>J73/I73-1</f>
        <v>1.4903129657227954E-2</v>
      </c>
    </row>
    <row r="74" spans="1:12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1568</v>
      </c>
      <c r="J74" s="12">
        <v>1559</v>
      </c>
      <c r="K74" s="18">
        <f>Table2[[#This Row],[Fjöldi 
1. mars 2026]]-Table2[[#This Row],[Fjöldi 
1. des. 2025]]</f>
        <v>-9</v>
      </c>
      <c r="L74" s="11">
        <f>J74/I74-1</f>
        <v>-5.7397959183673741E-3</v>
      </c>
    </row>
    <row r="75" spans="1:12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755</v>
      </c>
      <c r="J75" s="12">
        <v>759</v>
      </c>
      <c r="K75" s="18">
        <f>Table2[[#This Row],[Fjöldi 
1. mars 2026]]-Table2[[#This Row],[Fjöldi 
1. des. 2025]]</f>
        <v>4</v>
      </c>
      <c r="L75" s="39">
        <f>J75/I75-1</f>
        <v>5.2980132450330952E-3</v>
      </c>
    </row>
    <row r="76" spans="1:12" ht="14.25" customHeight="1" x14ac:dyDescent="0.25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3"/>
      <c r="L76" s="38"/>
    </row>
    <row r="77" spans="1:12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411395</v>
      </c>
      <c r="J77" s="27">
        <f>J60+J55+J43+J38+J29+J19+J14+J6</f>
        <v>412552</v>
      </c>
      <c r="K77" s="28">
        <f>K60+K55+K43+K38+K29+K19+K14+K6</f>
        <v>1157</v>
      </c>
      <c r="L77" s="34">
        <f>J77/I77-1</f>
        <v>2.8123822603580706E-3</v>
      </c>
    </row>
    <row r="78" spans="1:12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3"/>
      <c r="K78" s="4"/>
      <c r="L78" s="3"/>
    </row>
    <row r="79" spans="1:12" ht="18" customHeight="1" x14ac:dyDescent="0.2">
      <c r="A79" s="31" t="s">
        <v>81</v>
      </c>
      <c r="B79" s="17"/>
    </row>
    <row r="80" spans="1:12" x14ac:dyDescent="0.2">
      <c r="A80" s="14"/>
      <c r="B80" s="17"/>
    </row>
    <row r="81" spans="1:12" x14ac:dyDescent="0.2">
      <c r="A81" s="14"/>
      <c r="B81" s="17"/>
    </row>
    <row r="82" spans="1:12" x14ac:dyDescent="0.2">
      <c r="A82" s="14"/>
      <c r="B82" s="17"/>
    </row>
    <row r="83" spans="1:12" x14ac:dyDescent="0.2">
      <c r="A83" s="14"/>
      <c r="B83" s="17"/>
    </row>
    <row r="84" spans="1:12" x14ac:dyDescent="0.2">
      <c r="A84" s="14"/>
      <c r="B84" s="17"/>
    </row>
    <row r="85" spans="1:12" x14ac:dyDescent="0.2">
      <c r="A85" s="14"/>
      <c r="B85" s="17"/>
    </row>
    <row r="86" spans="1:12" x14ac:dyDescent="0.2">
      <c r="A86" s="14"/>
      <c r="B86" s="17"/>
    </row>
    <row r="87" spans="1:12" x14ac:dyDescent="0.2">
      <c r="A87" s="14"/>
      <c r="B87" s="17"/>
    </row>
    <row r="88" spans="1:12" x14ac:dyDescent="0.2">
      <c r="A88" s="14"/>
      <c r="B88" s="17"/>
    </row>
    <row r="89" spans="1:12" x14ac:dyDescent="0.2">
      <c r="A89" s="14"/>
      <c r="B89" s="17"/>
    </row>
    <row r="90" spans="1:12" x14ac:dyDescent="0.2">
      <c r="A90" s="14"/>
      <c r="B90" s="17"/>
    </row>
    <row r="91" spans="1:12" x14ac:dyDescent="0.2">
      <c r="A91" s="14"/>
      <c r="B91" s="17"/>
    </row>
    <row r="92" spans="1:12" x14ac:dyDescent="0.2">
      <c r="A92" s="14"/>
      <c r="B92" s="17"/>
    </row>
    <row r="93" spans="1:12" x14ac:dyDescent="0.2">
      <c r="A93" s="14"/>
      <c r="B93" s="17"/>
    </row>
    <row r="94" spans="1:12" x14ac:dyDescent="0.2">
      <c r="A94" s="14"/>
      <c r="B94" s="17"/>
    </row>
    <row r="95" spans="1:12" s="12" customFormat="1" x14ac:dyDescent="0.2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 x14ac:dyDescent="0.2">
      <c r="A96" s="14"/>
      <c r="B96" s="17"/>
      <c r="E96" s="13"/>
      <c r="F96" s="13"/>
      <c r="G96" s="13"/>
      <c r="H96" s="13"/>
      <c r="I96" s="13"/>
      <c r="J96" s="13"/>
      <c r="K96" s="14"/>
      <c r="L96" s="13"/>
    </row>
    <row r="97" spans="1:12" s="12" customFormat="1" x14ac:dyDescent="0.2">
      <c r="A97" s="14"/>
      <c r="B97" s="17"/>
      <c r="E97" s="13"/>
      <c r="F97" s="13"/>
      <c r="G97" s="13"/>
      <c r="H97" s="13"/>
      <c r="I97" s="13"/>
      <c r="J97" s="13"/>
      <c r="K97" s="14"/>
      <c r="L97" s="13"/>
    </row>
  </sheetData>
  <phoneticPr fontId="8" type="noConversion"/>
  <conditionalFormatting sqref="G7:G13">
    <cfRule type="expression" dxfId="37" priority="212">
      <formula>"MOD(ROW(),2)=1"</formula>
    </cfRule>
  </conditionalFormatting>
  <conditionalFormatting sqref="G15:G18">
    <cfRule type="expression" dxfId="36" priority="211">
      <formula>"MOD(ROW(),2)=1"</formula>
    </cfRule>
  </conditionalFormatting>
  <conditionalFormatting sqref="G20:G28">
    <cfRule type="expression" dxfId="35" priority="210">
      <formula>"MOD(ROW(),2)=1"</formula>
    </cfRule>
  </conditionalFormatting>
  <conditionalFormatting sqref="G44:G54">
    <cfRule type="expression" dxfId="34" priority="207">
      <formula>"MOD(ROW(),2)=1"</formula>
    </cfRule>
  </conditionalFormatting>
  <conditionalFormatting sqref="G56:G59">
    <cfRule type="expression" dxfId="33" priority="206">
      <formula>"MOD(ROW(),2)=1"</formula>
    </cfRule>
  </conditionalFormatting>
  <conditionalFormatting sqref="G61:G75">
    <cfRule type="expression" dxfId="32" priority="205">
      <formula>"MOD(ROW(),2)=1"</formula>
    </cfRule>
  </conditionalFormatting>
  <conditionalFormatting sqref="H7:H13">
    <cfRule type="expression" dxfId="31" priority="123">
      <formula>"MOD(ROW(),2)=1"</formula>
    </cfRule>
  </conditionalFormatting>
  <conditionalFormatting sqref="H15:H18">
    <cfRule type="expression" dxfId="30" priority="122">
      <formula>"MOD(ROW(),2)=1"</formula>
    </cfRule>
  </conditionalFormatting>
  <conditionalFormatting sqref="H20:H28">
    <cfRule type="expression" dxfId="29" priority="121">
      <formula>"MOD(ROW(),2)=1"</formula>
    </cfRule>
  </conditionalFormatting>
  <conditionalFormatting sqref="H44:H54">
    <cfRule type="expression" dxfId="28" priority="118">
      <formula>"MOD(ROW(),2)=1"</formula>
    </cfRule>
  </conditionalFormatting>
  <conditionalFormatting sqref="H56:H59">
    <cfRule type="expression" dxfId="27" priority="117">
      <formula>"MOD(ROW(),2)=1"</formula>
    </cfRule>
  </conditionalFormatting>
  <conditionalFormatting sqref="H61:H75">
    <cfRule type="expression" dxfId="26" priority="116">
      <formula>"MOD(ROW(),2)=1"</formula>
    </cfRule>
  </conditionalFormatting>
  <conditionalFormatting sqref="I7:I13">
    <cfRule type="expression" dxfId="25" priority="22">
      <formula>"MOD(ROW(),2)=1"</formula>
    </cfRule>
  </conditionalFormatting>
  <conditionalFormatting sqref="I15:I18">
    <cfRule type="expression" dxfId="24" priority="23">
      <formula>"MOD(ROW(),2)=1"</formula>
    </cfRule>
  </conditionalFormatting>
  <conditionalFormatting sqref="I20:I28">
    <cfRule type="expression" dxfId="23" priority="24">
      <formula>"MOD(ROW(),2)=1"</formula>
    </cfRule>
  </conditionalFormatting>
  <conditionalFormatting sqref="I30:I37">
    <cfRule type="expression" dxfId="22" priority="25">
      <formula>"MOD(ROW(),2)=1"</formula>
    </cfRule>
  </conditionalFormatting>
  <conditionalFormatting sqref="I39:I42">
    <cfRule type="expression" dxfId="21" priority="26">
      <formula>"MOD(ROW(),2)=1"</formula>
    </cfRule>
  </conditionalFormatting>
  <conditionalFormatting sqref="I44:I54">
    <cfRule type="expression" dxfId="20" priority="27">
      <formula>"MOD(ROW(),2)=1"</formula>
    </cfRule>
  </conditionalFormatting>
  <conditionalFormatting sqref="I56:I59">
    <cfRule type="expression" dxfId="19" priority="28">
      <formula>"MOD(ROW(),2)=1"</formula>
    </cfRule>
  </conditionalFormatting>
  <conditionalFormatting sqref="I61:I75">
    <cfRule type="expression" dxfId="18" priority="29">
      <formula>"MOD(ROW(),2)=1"</formula>
    </cfRule>
  </conditionalFormatting>
  <conditionalFormatting sqref="K8:K75 L8:L77 K77">
    <cfRule type="cellIs" dxfId="10" priority="282" operator="lessThan">
      <formula>0</formula>
    </cfRule>
  </conditionalFormatting>
  <conditionalFormatting sqref="K7:L7 A7:F13 K8:K13 L9 L11 L13 A14:K14 L15 A15:F18 K15:K75 L17 A19:J19 L19 A20:F28 L21 L23 L25 L27 A29:J29 L29 A30:H37 L31 L33 L35 L37 A38:J38 L39 A39:H42 L41 A43:J43 L43 A44:F54 L45 L47 L49 L51 L53 A55:J55 L55 A56:F59 L57 L59 A60:J60 L61 A61:F75 L63 L65 L67 L69 L71 L73 L75 L77">
    <cfRule type="expression" dxfId="9" priority="275">
      <formula>"MOD(ROW(),2)=1"</formula>
    </cfRule>
  </conditionalFormatting>
  <conditionalFormatting sqref="L6 K7:L7">
    <cfRule type="cellIs" dxfId="8" priority="283" operator="lessThan">
      <formula>0</formula>
    </cfRule>
  </conditionalFormatting>
  <conditionalFormatting sqref="J7:J13">
    <cfRule type="expression" dxfId="7" priority="8">
      <formula>"MOD(ROW(),2)=1"</formula>
    </cfRule>
  </conditionalFormatting>
  <conditionalFormatting sqref="J15:J18">
    <cfRule type="expression" dxfId="6" priority="7">
      <formula>"MOD(ROW(),2)=1"</formula>
    </cfRule>
  </conditionalFormatting>
  <conditionalFormatting sqref="J20:J28">
    <cfRule type="expression" dxfId="5" priority="6">
      <formula>"MOD(ROW(),2)=1"</formula>
    </cfRule>
  </conditionalFormatting>
  <conditionalFormatting sqref="J30:J37">
    <cfRule type="expression" dxfId="4" priority="5">
      <formula>"MOD(ROW(),2)=1"</formula>
    </cfRule>
  </conditionalFormatting>
  <conditionalFormatting sqref="J39:J42">
    <cfRule type="expression" dxfId="3" priority="4">
      <formula>"MOD(ROW(),2)=1"</formula>
    </cfRule>
  </conditionalFormatting>
  <conditionalFormatting sqref="J44:J54">
    <cfRule type="expression" dxfId="2" priority="3">
      <formula>"MOD(ROW(),2)=1"</formula>
    </cfRule>
  </conditionalFormatting>
  <conditionalFormatting sqref="J56:J59">
    <cfRule type="expression" dxfId="1" priority="2">
      <formula>"MOD(ROW(),2)=1"</formula>
    </cfRule>
  </conditionalFormatting>
  <conditionalFormatting sqref="J61:J75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8921B-1CD6-4664-8184-1006588F8422}">
  <ds:schemaRefs>
    <ds:schemaRef ds:uri="http://purl.org/dc/dcmitype/"/>
    <ds:schemaRef ds:uri="http://schemas.openxmlformats.org/package/2006/metadata/core-properties"/>
    <ds:schemaRef ds:uri="0f55361a-f833-4a43-8605-93890fbeb092"/>
    <ds:schemaRef ds:uri="ce491b4c-21e0-4ad2-a6a6-d5ec7b74d6e6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D242C2-4137-498D-9E33-13CA4C4E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2026-03-02T09:38:11Z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