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3128CC43-983A-4507-B472-785C7C805D3B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9" i="3"/>
  <c r="L40" i="3"/>
  <c r="L41" i="3"/>
  <c r="L42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3" i="3"/>
  <c r="K54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17" i="3"/>
  <c r="K18" i="3"/>
  <c r="K15" i="3"/>
  <c r="K8" i="3"/>
  <c r="K9" i="3"/>
  <c r="K10" i="3"/>
  <c r="K11" i="3"/>
  <c r="K12" i="3"/>
  <c r="K13" i="3"/>
  <c r="K7" i="3"/>
  <c r="H38" i="3" l="1"/>
  <c r="C38" i="3"/>
  <c r="F38" i="3"/>
  <c r="D38" i="3"/>
  <c r="G38" i="3"/>
  <c r="E38" i="3" l="1"/>
  <c r="I38" i="3"/>
  <c r="L38" i="3" l="1"/>
  <c r="K38" i="3"/>
  <c r="J43" i="3" l="1"/>
  <c r="J29" i="3" s="1"/>
  <c r="I43" i="3"/>
  <c r="I29" i="3" s="1"/>
  <c r="I19" i="3" s="1"/>
  <c r="I14" i="3" s="1"/>
  <c r="F43" i="3"/>
  <c r="F29" i="3" s="1"/>
  <c r="F19" i="3" s="1"/>
  <c r="F14" i="3" s="1"/>
  <c r="C55" i="3"/>
  <c r="E55" i="3"/>
  <c r="E43" i="3" s="1"/>
  <c r="E29" i="3" s="1"/>
  <c r="E19" i="3" s="1"/>
  <c r="E14" i="3" s="1"/>
  <c r="G55" i="3"/>
  <c r="G43" i="3" s="1"/>
  <c r="G29" i="3" s="1"/>
  <c r="G19" i="3" s="1"/>
  <c r="G14" i="3" s="1"/>
  <c r="D55" i="3"/>
  <c r="D43" i="3" s="1"/>
  <c r="D29" i="3" s="1"/>
  <c r="D19" i="3" s="1"/>
  <c r="D14" i="3" s="1"/>
  <c r="F55" i="3"/>
  <c r="H55" i="3"/>
  <c r="H43" i="3"/>
  <c r="H29" i="3" s="1"/>
  <c r="J55" i="3"/>
  <c r="I55" i="3"/>
  <c r="H19" i="3" l="1"/>
  <c r="H14" i="3" s="1"/>
  <c r="L29" i="3"/>
  <c r="J19" i="3"/>
  <c r="J14" i="3" s="1"/>
  <c r="L55" i="3"/>
  <c r="L43" i="3"/>
  <c r="K29" i="3"/>
  <c r="L19" i="3"/>
  <c r="K55" i="3"/>
  <c r="K43" i="3"/>
  <c r="C43" i="3"/>
  <c r="C29" i="3" s="1"/>
  <c r="C19" i="3"/>
  <c r="C14" i="3" s="1"/>
  <c r="K19" i="3" l="1"/>
  <c r="L14" i="3"/>
  <c r="K14" i="3"/>
  <c r="J6" i="3"/>
  <c r="J60" i="3" l="1"/>
  <c r="J77" i="3" s="1"/>
  <c r="I6" i="3"/>
  <c r="I60" i="3"/>
  <c r="L60" i="3" s="1"/>
  <c r="K60" i="3"/>
  <c r="L6" i="3"/>
  <c r="K6" i="3"/>
  <c r="I77" i="3" l="1"/>
  <c r="L77" i="3" s="1"/>
  <c r="K77" i="3"/>
  <c r="D6" i="3"/>
  <c r="D60" i="3"/>
  <c r="D77" i="3"/>
  <c r="E6" i="3"/>
  <c r="E60" i="3"/>
  <c r="E77" i="3"/>
  <c r="G6" i="3"/>
  <c r="G60" i="3"/>
  <c r="G77" i="3"/>
  <c r="F6" i="3"/>
  <c r="F60" i="3"/>
  <c r="F77" i="3"/>
  <c r="C6" i="3"/>
  <c r="C60" i="3"/>
  <c r="C77" i="3"/>
  <c r="H6" i="3"/>
  <c r="H60" i="3"/>
  <c r="H77" i="3"/>
</calcChain>
</file>

<file path=xl/sharedStrings.xml><?xml version="1.0" encoding="utf-8"?>
<sst xmlns="http://schemas.openxmlformats.org/spreadsheetml/2006/main" count="87" uniqueCount="87">
  <si>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</si>
  <si>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</si>
  <si>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</si>
  <si>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</si>
  <si>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</si>
  <si>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</si>
  <si>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</si>
  <si>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</si>
  <si>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</si>
  <si>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</si>
  <si>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</si>
  <si>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</si>
  <si>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</si>
  <si>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</si>
  <si>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</si>
  <si>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</si>
  <si>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</si>
  <si>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</si>
  <si>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</si>
  <si>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</si>
  <si>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</si>
  <si>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</si>
  <si>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</si>
  <si>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</si>
  <si>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</si>
  <si>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</si>
  <si>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</si>
  <si>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</si>
  <si>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</si>
  <si>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</si>
  <si>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</si>
  <si>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</si>
  <si>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</si>
  <si>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</si>
  <si>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</si>
  <si>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</si>
  <si>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</si>
  <si>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</si>
  <si>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</si>
  <si>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</si>
  <si>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</si>
  <si>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</si>
  <si>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</si>
  <si>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</si>
  <si>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</si>
  <si>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</si>
  <si>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</si>
  <si>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</si>
  <si>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</si>
  <si>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</si>
  <si>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</si>
  <si>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</si>
  <si>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</si>
  <si>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</si>
  <si>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</si>
  <si>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</si>
  <si>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</si>
  <si>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</si>
  <si>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</si>
  <si>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</si>
  <si>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</si>
  <si>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</si>
  <si>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</si>
  <si>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</si>
  <si>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</si>
  <si>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</si>
  <si>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</si>
  <si>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</si>
  <si>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</si>
  <si>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</si>
  <si>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</si>
  <si>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</si>
  <si>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</si>
  <si>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</si>
  <si>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</si>
  <si>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</si>
  <si>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</si>
  <si>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</si>
  <si>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</si>
  <si>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</si>
  <si>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</si>
  <si>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</si>
  <si>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2025</t>
  </si>
  <si>
    <t>Fjöldi íbúa eftir sveitarfélögum 1. apríl 2026 (og samanburður við íbúatölur 1. desember 2019-2025)</t>
  </si>
  <si>
    <t>Þjóðskrá 9. apríl 2026</t>
  </si>
  <si>
    <t>Fjöldi 
1. apríl 2026</t>
  </si>
  <si>
    <t>Breyting 1. des. 2025
- 1. apríl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</si>
</sst>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  <font>
      <sz val="16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3" fontId="0" fillId="0" borderId="0" xfId="0" applyNumberFormat="1"/>
    <xf numFmtId="0" fontId="11" fillId="0" borderId="0" xfId="0" quotePrefix="1" applyFont="1"/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/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4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7" tableBorderDxfId="40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9"/>
    <tableColumn id="9" xr3:uid="{090557DC-6C1E-4D16-BE66-909A9CA6422A}" name="Fjöldi _x000a_1. des. 2023" dataDxfId="38"/>
    <tableColumn id="10" xr3:uid="{C36E3786-3B2C-492A-9894-7885DEE0CAC3}" name="Fjöldi _x000a_1. des. 2024" dataDxfId="37"/>
    <tableColumn id="11" xr3:uid="{EB87AF90-E674-49E9-85F6-3F90A92F1F31}" name="Fjöldi _x000a_1. des. 2025" dataDxfId="36"/>
    <tableColumn id="13" xr3:uid="{91868154-3CF9-4627-AE5A-584D3B174334}" name="Fjöldi _x000a_1. apríl 2026" dataDxfId="35"/>
    <tableColumn id="7" xr3:uid="{27BE3BA6-6E58-4F54-9C72-52B47DFE137B}" name="Breyting 1. des. 2025_x000a_- 1. apríl 2026"/>
    <tableColumn id="8" xr3:uid="{F19698FF-35A5-4CE5-85CD-8E0E44CA5D1A}" name="í %" totalsRowFunction="sum" totalsRowDxfId="34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7"/>
  <sheetViews>
    <sheetView tabSelected="1" zoomScale="70" zoomScaleNormal="70" workbookViewId="0">
      <pane xSplit="1" topLeftCell="B1" activePane="topRight" state="frozen"/>
      <selection pane="topRight" activeCell="P47" sqref="P47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 x14ac:dyDescent="0.2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 x14ac:dyDescent="0.25">
      <c r="B2" s="15" t="s">
        <v>83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 x14ac:dyDescent="0.2">
      <c r="A3" s="1"/>
      <c r="B3" s="16" t="s">
        <v>84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 x14ac:dyDescent="0.2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82</v>
      </c>
      <c r="J5" s="29" t="s">
        <v>85</v>
      </c>
      <c r="K5" s="32" t="s">
        <v>86</v>
      </c>
      <c r="L5" s="32" t="s">
        <v>8</v>
      </c>
    </row>
    <row r="6" spans="1:19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262763</v>
      </c>
      <c r="J6" s="9">
        <f>SUM(J7:J13)</f>
        <v>263819</v>
      </c>
      <c r="K6" s="10">
        <f>Table2[[#This Row],[Fjöldi 
1. apríl 2026]]-Table2[[#This Row],[Fjöldi 
1. des. 2025]]</f>
        <v>1056</v>
      </c>
      <c r="L6" s="11">
        <f>J6/I6-1</f>
        <v>4.0188306572843668E-3</v>
      </c>
    </row>
    <row r="7" spans="1:19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147610</v>
      </c>
      <c r="K7" s="18">
        <f>Table2[[#This Row],[Fjöldi 
1. apríl 2026]]-Table2[[#This Row],[Fjöldi 
1. des. 2025]]</f>
        <v>568</v>
      </c>
      <c r="L7" s="41">
        <f>J7/I7-1</f>
        <v>3.8628419091144561E-3</v>
      </c>
    </row>
    <row r="8" spans="1:19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41604</v>
      </c>
      <c r="K8" s="18">
        <f>Table2[[#This Row],[Fjöldi 
1. apríl 2026]]-Table2[[#This Row],[Fjöldi 
1. des. 2025]]</f>
        <v>-26</v>
      </c>
      <c r="L8" s="11">
        <f>J8/I8-1</f>
        <v>-6.2454960365121437E-4</v>
      </c>
    </row>
    <row r="9" spans="1:19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4785</v>
      </c>
      <c r="K9" s="18">
        <f>Table2[[#This Row],[Fjöldi 
1. apríl 2026]]-Table2[[#This Row],[Fjöldi 
1. des. 2025]]</f>
        <v>28</v>
      </c>
      <c r="L9" s="41">
        <f>J9/I9-1</f>
        <v>5.8860626445238484E-3</v>
      </c>
    </row>
    <row r="10" spans="1:19" ht="15.75" x14ac:dyDescent="0.25">
      <c r="A10" s="42">
        <v>1300</v>
      </c>
      <c r="B10" s="43" t="s">
        <v>14</v>
      </c>
      <c r="C10" s="44">
        <v>16924</v>
      </c>
      <c r="D10" s="44">
        <v>17668</v>
      </c>
      <c r="E10" s="44">
        <v>18404</v>
      </c>
      <c r="F10" s="44">
        <v>18867</v>
      </c>
      <c r="G10" s="44">
        <v>19494</v>
      </c>
      <c r="H10" s="44">
        <v>20531</v>
      </c>
      <c r="I10" s="44">
        <v>21218</v>
      </c>
      <c r="J10" s="44">
        <v>21354</v>
      </c>
      <c r="K10" s="18">
        <f>Table2[[#This Row],[Fjöldi 
1. apríl 2026]]-Table2[[#This Row],[Fjöldi 
1. des. 2025]]</f>
        <v>136</v>
      </c>
      <c r="L10" s="11">
        <f>J10/I10-1</f>
        <v>6.4096521821095376E-3</v>
      </c>
    </row>
    <row r="11" spans="1:19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2">
        <v>33894</v>
      </c>
      <c r="K11" s="18">
        <f>Table2[[#This Row],[Fjöldi 
1. apríl 2026]]-Table2[[#This Row],[Fjöldi 
1. des. 2025]]</f>
        <v>344</v>
      </c>
      <c r="L11" s="41">
        <f>J11/I11-1</f>
        <v>1.0253353204172866E-2</v>
      </c>
    </row>
    <row r="12" spans="1:19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14245</v>
      </c>
      <c r="K12" s="18">
        <f>Table2[[#This Row],[Fjöldi 
1. apríl 2026]]-Table2[[#This Row],[Fjöldi 
1. des. 2025]]</f>
        <v>5</v>
      </c>
      <c r="L12" s="11">
        <f>J12/I12-1</f>
        <v>3.5112359550559802E-4</v>
      </c>
    </row>
    <row r="13" spans="1:19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327</v>
      </c>
      <c r="K13" s="18">
        <f>Table2[[#This Row],[Fjöldi 
1. apríl 2026]]-Table2[[#This Row],[Fjöldi 
1. des. 2025]]</f>
        <v>1</v>
      </c>
      <c r="L13" s="19">
        <f>J13/I13-1</f>
        <v>3.0674846625766694E-3</v>
      </c>
    </row>
    <row r="14" spans="1:19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31866</v>
      </c>
      <c r="J14" s="22">
        <f>SUM(J15:J18)</f>
        <v>31913</v>
      </c>
      <c r="K14" s="23">
        <f>Table2[[#This Row],[Fjöldi 
1. apríl 2026]]-Table2[[#This Row],[Fjöldi 
1. des. 2025]]</f>
        <v>47</v>
      </c>
      <c r="L14" s="11">
        <f>J14/I14-1</f>
        <v>1.4749262536872809E-3</v>
      </c>
    </row>
    <row r="15" spans="1:19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37">
        <v>24604</v>
      </c>
      <c r="K15" s="18">
        <f>Table2[[#This Row],[Fjöldi 
1. apríl 2026]]-Table2[[#This Row],[Fjöldi 
1. des. 2025]]</f>
        <v>-31</v>
      </c>
      <c r="L15" s="41">
        <f>J15/I15-1</f>
        <v>-1.2583722346255488E-3</v>
      </c>
    </row>
    <row r="16" spans="1:19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37">
        <v>874</v>
      </c>
      <c r="K16" s="18">
        <f>Table2[[#This Row],[Fjöldi 
1. apríl 2026]]-Table2[[#This Row],[Fjöldi 
1. des. 2025]]</f>
        <v>-18</v>
      </c>
      <c r="L16" s="11">
        <f>J16/I16-1</f>
        <v>-2.0179372197309364E-2</v>
      </c>
      <c r="S16" s="35"/>
    </row>
    <row r="17" spans="1:14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37">
        <v>1997</v>
      </c>
      <c r="K17" s="18">
        <f>Table2[[#This Row],[Fjöldi 
1. apríl 2026]]-Table2[[#This Row],[Fjöldi 
1. des. 2025]]</f>
        <v>41</v>
      </c>
      <c r="L17" s="19">
        <f>J17/I17-1</f>
        <v>2.0961145194273945E-2</v>
      </c>
    </row>
    <row r="18" spans="1:14" ht="15.75" x14ac:dyDescent="0.25">
      <c r="A18" s="42">
        <v>2510</v>
      </c>
      <c r="B18" s="43" t="s">
        <v>22</v>
      </c>
      <c r="C18" s="44">
        <v>3586</v>
      </c>
      <c r="D18" s="44">
        <v>3649</v>
      </c>
      <c r="E18" s="44">
        <v>3744</v>
      </c>
      <c r="F18" s="44">
        <v>3909</v>
      </c>
      <c r="G18" s="44">
        <v>4036</v>
      </c>
      <c r="H18" s="44">
        <v>4218</v>
      </c>
      <c r="I18" s="44">
        <v>4383</v>
      </c>
      <c r="J18" s="45">
        <v>4438</v>
      </c>
      <c r="K18" s="18">
        <f>Table2[[#This Row],[Fjöldi 
1. apríl 2026]]-Table2[[#This Row],[Fjöldi 
1. des. 2025]]</f>
        <v>55</v>
      </c>
      <c r="L18" s="11">
        <f>J18/I18-1</f>
        <v>1.2548482774355385E-2</v>
      </c>
    </row>
    <row r="19" spans="1:14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18583</v>
      </c>
      <c r="J19" s="22">
        <f>SUM(J20:J28)</f>
        <v>18609</v>
      </c>
      <c r="K19" s="18">
        <f>Table2[[#This Row],[Fjöldi 
1. apríl 2026]]-Table2[[#This Row],[Fjöldi 
1. des. 2025]]</f>
        <v>26</v>
      </c>
      <c r="L19" s="19">
        <f>J19/I19-1</f>
        <v>1.3991282354839374E-3</v>
      </c>
      <c r="N19" s="33"/>
    </row>
    <row r="20" spans="1:14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37">
        <v>8589</v>
      </c>
      <c r="K20" s="18">
        <f>Table2[[#This Row],[Fjöldi 
1. apríl 2026]]-Table2[[#This Row],[Fjöldi 
1. des. 2025]]</f>
        <v>6</v>
      </c>
      <c r="L20" s="11">
        <f>J20/I20-1</f>
        <v>6.9905627403010762E-4</v>
      </c>
    </row>
    <row r="21" spans="1:14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73</v>
      </c>
      <c r="J21" s="37">
        <v>69</v>
      </c>
      <c r="K21" s="18">
        <f>Table2[[#This Row],[Fjöldi 
1. apríl 2026]]-Table2[[#This Row],[Fjöldi 
1. des. 2025]]</f>
        <v>-4</v>
      </c>
      <c r="L21" s="19">
        <f>J21/I21-1</f>
        <v>-5.4794520547945202E-2</v>
      </c>
    </row>
    <row r="22" spans="1:14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37">
        <v>830</v>
      </c>
      <c r="K22" s="18">
        <f>Table2[[#This Row],[Fjöldi 
1. apríl 2026]]-Table2[[#This Row],[Fjöldi 
1. des. 2025]]</f>
        <v>-17</v>
      </c>
      <c r="L22" s="11">
        <f>J22/I22-1</f>
        <v>-2.0070838252656431E-2</v>
      </c>
    </row>
    <row r="23" spans="1:14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4300</v>
      </c>
      <c r="J23" s="37">
        <v>4300</v>
      </c>
      <c r="K23" s="18">
        <f>Table2[[#This Row],[Fjöldi 
1. apríl 2026]]-Table2[[#This Row],[Fjöldi 
1. des. 2025]]</f>
        <v>0</v>
      </c>
      <c r="L23" s="41">
        <f>J23/I23-1</f>
        <v>0</v>
      </c>
    </row>
    <row r="24" spans="1:14" ht="15.75" x14ac:dyDescent="0.25">
      <c r="A24" s="42">
        <v>3709</v>
      </c>
      <c r="B24" s="43" t="s">
        <v>28</v>
      </c>
      <c r="C24" s="44">
        <v>877</v>
      </c>
      <c r="D24" s="44">
        <v>870</v>
      </c>
      <c r="E24" s="44">
        <v>839</v>
      </c>
      <c r="F24" s="44">
        <v>862</v>
      </c>
      <c r="G24" s="44">
        <v>865</v>
      </c>
      <c r="H24" s="44">
        <v>869</v>
      </c>
      <c r="I24" s="44">
        <v>892</v>
      </c>
      <c r="J24" s="45">
        <v>895</v>
      </c>
      <c r="K24" s="18">
        <f>Table2[[#This Row],[Fjöldi 
1. apríl 2026]]-Table2[[#This Row],[Fjöldi 
1. des. 2025]]</f>
        <v>3</v>
      </c>
      <c r="L24" s="11">
        <f>J24/I24-1</f>
        <v>3.3632286995515237E-3</v>
      </c>
    </row>
    <row r="25" spans="1:14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124</v>
      </c>
      <c r="J25" s="37">
        <v>122</v>
      </c>
      <c r="K25" s="18">
        <f>Table2[[#This Row],[Fjöldi 
1. apríl 2026]]-Table2[[#This Row],[Fjöldi 
1. des. 2025]]</f>
        <v>-2</v>
      </c>
      <c r="L25" s="19">
        <f>J25/I25-1</f>
        <v>-1.6129032258064502E-2</v>
      </c>
    </row>
    <row r="26" spans="1:14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1751</v>
      </c>
      <c r="J26" s="37">
        <v>1771</v>
      </c>
      <c r="K26" s="18">
        <f>Table2[[#This Row],[Fjöldi 
1. apríl 2026]]-Table2[[#This Row],[Fjöldi 
1. des. 2025]]</f>
        <v>20</v>
      </c>
      <c r="L26" s="11">
        <f>J26/I26-1</f>
        <v>1.142204454597362E-2</v>
      </c>
    </row>
    <row r="27" spans="1:14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37">
        <v>1356</v>
      </c>
      <c r="K27" s="18">
        <f>Table2[[#This Row],[Fjöldi 
1. apríl 2026]]-Table2[[#This Row],[Fjöldi 
1. des. 2025]]</f>
        <v>14</v>
      </c>
      <c r="L27" s="19">
        <f>J27/I27-1</f>
        <v>1.0432190760059523E-2</v>
      </c>
    </row>
    <row r="28" spans="1:14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671</v>
      </c>
      <c r="J28" s="37">
        <v>677</v>
      </c>
      <c r="K28" s="18">
        <f>Table2[[#This Row],[Fjöldi 
1. apríl 2026]]-Table2[[#This Row],[Fjöldi 
1. des. 2025]]</f>
        <v>6</v>
      </c>
      <c r="L28" s="11">
        <f>J28/I28-1</f>
        <v>8.941877794336861E-3</v>
      </c>
    </row>
    <row r="29" spans="1:14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7703</v>
      </c>
      <c r="J29" s="22">
        <f>SUM(J30:J37)</f>
        <v>7712</v>
      </c>
      <c r="K29" s="18">
        <f>Table2[[#This Row],[Fjöldi 
1. apríl 2026]]-Table2[[#This Row],[Fjöldi 
1. des. 2025]]</f>
        <v>9</v>
      </c>
      <c r="L29" s="41">
        <f>J29/I29-1</f>
        <v>1.1683759574192543E-3</v>
      </c>
      <c r="N29" s="33"/>
    </row>
    <row r="30" spans="1:14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37">
        <v>1018</v>
      </c>
      <c r="K30" s="18">
        <f>Table2[[#This Row],[Fjöldi 
1. apríl 2026]]-Table2[[#This Row],[Fjöldi 
1. des. 2025]]</f>
        <v>-20</v>
      </c>
      <c r="L30" s="11">
        <f>J30/I30-1</f>
        <v>-1.9267822736030782E-2</v>
      </c>
    </row>
    <row r="31" spans="1:14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37">
        <v>4142</v>
      </c>
      <c r="K31" s="18">
        <f>Table2[[#This Row],[Fjöldi 
1. apríl 2026]]-Table2[[#This Row],[Fjöldi 
1. des. 2025]]</f>
        <v>16</v>
      </c>
      <c r="L31" s="19">
        <f>J31/I31-1</f>
        <v>3.8778477944740875E-3</v>
      </c>
    </row>
    <row r="32" spans="1:14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37">
        <v>249</v>
      </c>
      <c r="K32" s="18">
        <f>Table2[[#This Row],[Fjöldi 
1. apríl 2026]]-Table2[[#This Row],[Fjöldi 
1. des. 2025]]</f>
        <v>-7</v>
      </c>
      <c r="L32" s="11">
        <f>J32/I32-1</f>
        <v>-2.734375E-2</v>
      </c>
    </row>
    <row r="33" spans="1:14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1438</v>
      </c>
      <c r="J33" s="37">
        <v>1439</v>
      </c>
      <c r="K33" s="18">
        <f>Table2[[#This Row],[Fjöldi 
1. apríl 2026]]-Table2[[#This Row],[Fjöldi 
1. des. 2025]]</f>
        <v>1</v>
      </c>
      <c r="L33" s="41">
        <f>J33/I33-1</f>
        <v>6.9541029207242921E-4</v>
      </c>
    </row>
    <row r="34" spans="1:14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37">
        <v>239</v>
      </c>
      <c r="K34" s="18">
        <f>Table2[[#This Row],[Fjöldi 
1. apríl 2026]]-Table2[[#This Row],[Fjöldi 
1. des. 2025]]</f>
        <v>13</v>
      </c>
      <c r="L34" s="11">
        <f>J34/I34-1</f>
        <v>5.7522123893805288E-2</v>
      </c>
    </row>
    <row r="35" spans="1:14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37">
        <v>62</v>
      </c>
      <c r="K35" s="18">
        <f>Table2[[#This Row],[Fjöldi 
1. apríl 2026]]-Table2[[#This Row],[Fjöldi 
1. des. 2025]]</f>
        <v>1</v>
      </c>
      <c r="L35" s="19">
        <f>J35/I35-1</f>
        <v>1.6393442622950838E-2</v>
      </c>
    </row>
    <row r="36" spans="1:14" ht="15.75" x14ac:dyDescent="0.25">
      <c r="A36" s="42">
        <v>4902</v>
      </c>
      <c r="B36" s="43" t="s">
        <v>40</v>
      </c>
      <c r="C36" s="44">
        <v>109</v>
      </c>
      <c r="D36" s="44">
        <v>110</v>
      </c>
      <c r="E36" s="44">
        <v>108</v>
      </c>
      <c r="F36" s="44">
        <v>113</v>
      </c>
      <c r="G36" s="44">
        <v>107</v>
      </c>
      <c r="H36" s="44">
        <v>118</v>
      </c>
      <c r="I36" s="44">
        <v>122</v>
      </c>
      <c r="J36" s="45">
        <v>124</v>
      </c>
      <c r="K36" s="39">
        <f>Table2[[#This Row],[Fjöldi 
1. apríl 2026]]-Table2[[#This Row],[Fjöldi 
1. des. 2025]]</f>
        <v>2</v>
      </c>
      <c r="L36" s="11">
        <f>J36/I36-1</f>
        <v>1.6393442622950838E-2</v>
      </c>
    </row>
    <row r="37" spans="1:14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37">
        <v>439</v>
      </c>
      <c r="K37" s="18">
        <f>Table2[[#This Row],[Fjöldi 
1. apríl 2026]]-Table2[[#This Row],[Fjöldi 
1. des. 2025]]</f>
        <v>3</v>
      </c>
      <c r="L37" s="19">
        <f>J37/I37-1</f>
        <v>6.8807339449541427E-3</v>
      </c>
    </row>
    <row r="38" spans="1:14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7615</v>
      </c>
      <c r="J38" s="22">
        <f>SUM(J39:J42)</f>
        <v>7586</v>
      </c>
      <c r="K38" s="18">
        <f>Table2[[#This Row],[Fjöldi 
1. apríl 2026]]-Table2[[#This Row],[Fjöldi 
1. des. 2025]]</f>
        <v>-29</v>
      </c>
      <c r="L38" s="11">
        <f>J38/I38-1</f>
        <v>-3.8082731451083429E-3</v>
      </c>
      <c r="N38" s="33"/>
    </row>
    <row r="39" spans="1:14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37">
        <v>1258</v>
      </c>
      <c r="K39" s="18">
        <f>Table2[[#This Row],[Fjöldi 
1. apríl 2026]]-Table2[[#This Row],[Fjöldi 
1. des. 2025]]</f>
        <v>-2</v>
      </c>
      <c r="L39" s="41">
        <f>J39/I39-1</f>
        <v>-1.5873015873015817E-3</v>
      </c>
    </row>
    <row r="40" spans="1:14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37">
        <v>459</v>
      </c>
      <c r="K40" s="18">
        <f>Table2[[#This Row],[Fjöldi 
1. apríl 2026]]-Table2[[#This Row],[Fjöldi 
1. des. 2025]]</f>
        <v>-7</v>
      </c>
      <c r="L40" s="11">
        <f>J40/I40-1</f>
        <v>-1.5021459227467782E-2</v>
      </c>
    </row>
    <row r="41" spans="1:14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1382</v>
      </c>
      <c r="J41" s="37">
        <v>1377</v>
      </c>
      <c r="K41" s="18">
        <f>Table2[[#This Row],[Fjöldi 
1. apríl 2026]]-Table2[[#This Row],[Fjöldi 
1. des. 2025]]</f>
        <v>-5</v>
      </c>
      <c r="L41" s="19">
        <f>J41/I41-1</f>
        <v>-3.6179450072358899E-3</v>
      </c>
    </row>
    <row r="42" spans="1:14" ht="15.75" x14ac:dyDescent="0.25">
      <c r="A42" s="42">
        <v>5716</v>
      </c>
      <c r="B42" s="43" t="s">
        <v>46</v>
      </c>
      <c r="C42" s="44">
        <v>4242</v>
      </c>
      <c r="D42" s="44">
        <v>4300</v>
      </c>
      <c r="E42" s="44">
        <v>4306</v>
      </c>
      <c r="F42" s="44">
        <v>4318</v>
      </c>
      <c r="G42" s="44">
        <v>4387</v>
      </c>
      <c r="H42" s="44">
        <v>4431</v>
      </c>
      <c r="I42" s="44">
        <v>4507</v>
      </c>
      <c r="J42" s="45">
        <v>4492</v>
      </c>
      <c r="K42" s="18">
        <f>Table2[[#This Row],[Fjöldi 
1. apríl 2026]]-Table2[[#This Row],[Fjöldi 
1. des. 2025]]</f>
        <v>-15</v>
      </c>
      <c r="L42" s="11">
        <f>J42/I42-1</f>
        <v>-3.3281562014644273E-3</v>
      </c>
    </row>
    <row r="43" spans="1:14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33089</v>
      </c>
      <c r="J43" s="22">
        <f>SUM(J44:J54)</f>
        <v>33125</v>
      </c>
      <c r="K43" s="18">
        <f>Table2[[#This Row],[Fjöldi 
1. apríl 2026]]-Table2[[#This Row],[Fjöldi 
1. des. 2025]]</f>
        <v>36</v>
      </c>
      <c r="L43" s="19">
        <f>J43/I43-1</f>
        <v>1.0879748556922308E-3</v>
      </c>
      <c r="N43" s="33"/>
    </row>
    <row r="44" spans="1:14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20608</v>
      </c>
      <c r="J44" s="37">
        <v>20667</v>
      </c>
      <c r="K44" s="18">
        <f>Table2[[#This Row],[Fjöldi 
1. apríl 2026]]-Table2[[#This Row],[Fjöldi 
1. des. 2025]]</f>
        <v>59</v>
      </c>
      <c r="L44" s="11">
        <f>J44/I44-1</f>
        <v>2.8629658385093126E-3</v>
      </c>
    </row>
    <row r="45" spans="1:14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3177</v>
      </c>
      <c r="J45" s="37">
        <v>3144</v>
      </c>
      <c r="K45" s="18">
        <f>Table2[[#This Row],[Fjöldi 
1. apríl 2026]]-Table2[[#This Row],[Fjöldi 
1. des. 2025]]</f>
        <v>-33</v>
      </c>
      <c r="L45" s="19">
        <f>J45/I45-1</f>
        <v>-1.0387157695939564E-2</v>
      </c>
    </row>
    <row r="46" spans="1:14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37">
        <v>2011</v>
      </c>
      <c r="K46" s="18">
        <f>Table2[[#This Row],[Fjöldi 
1. apríl 2026]]-Table2[[#This Row],[Fjöldi 
1. des. 2025]]</f>
        <v>-6</v>
      </c>
      <c r="L46" s="11">
        <f>J46/I46-1</f>
        <v>-2.9747149231531544E-3</v>
      </c>
    </row>
    <row r="47" spans="1:14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1969</v>
      </c>
      <c r="J47" s="37">
        <v>1977</v>
      </c>
      <c r="K47" s="18">
        <f>Table2[[#This Row],[Fjöldi 
1. apríl 2026]]-Table2[[#This Row],[Fjöldi 
1. des. 2025]]</f>
        <v>8</v>
      </c>
      <c r="L47" s="19">
        <f>J47/I47-1</f>
        <v>4.0629761300152722E-3</v>
      </c>
    </row>
    <row r="48" spans="1:14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37">
        <v>1241</v>
      </c>
      <c r="K48" s="18">
        <f>Table2[[#This Row],[Fjöldi 
1. apríl 2026]]-Table2[[#This Row],[Fjöldi 
1. des. 2025]]</f>
        <v>8</v>
      </c>
      <c r="L48" s="11">
        <f>J48/I48-1</f>
        <v>6.4882400648824667E-3</v>
      </c>
    </row>
    <row r="49" spans="1:14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37">
        <v>964</v>
      </c>
      <c r="K49" s="18">
        <f>Table2[[#This Row],[Fjöldi 
1. apríl 2026]]-Table2[[#This Row],[Fjöldi 
1. des. 2025]]</f>
        <v>14</v>
      </c>
      <c r="L49" s="41">
        <f>J49/I49-1</f>
        <v>1.4736842105263159E-2</v>
      </c>
    </row>
    <row r="50" spans="1:14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37">
        <v>509</v>
      </c>
      <c r="K50" s="18">
        <f>Table2[[#This Row],[Fjöldi 
1. apríl 2026]]-Table2[[#This Row],[Fjöldi 
1. des. 2025]]</f>
        <v>-12</v>
      </c>
      <c r="L50" s="11">
        <f>J50/I50-1</f>
        <v>-2.303262955854124E-2</v>
      </c>
    </row>
    <row r="51" spans="1:14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37">
        <v>391</v>
      </c>
      <c r="K51" s="18">
        <f>Table2[[#This Row],[Fjöldi 
1. apríl 2026]]-Table2[[#This Row],[Fjöldi 
1. des. 2025]]</f>
        <v>10</v>
      </c>
      <c r="L51" s="41">
        <f>J51/I51-1</f>
        <v>2.6246719160105014E-2</v>
      </c>
    </row>
    <row r="52" spans="1:14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37">
        <v>55</v>
      </c>
      <c r="K52" s="18">
        <f>Table2[[#This Row],[Fjöldi 
1. apríl 2026]]-Table2[[#This Row],[Fjöldi 
1. des. 2025]]</f>
        <v>-1</v>
      </c>
      <c r="L52" s="11">
        <f>J52/I52-1</f>
        <v>-1.7857142857142905E-2</v>
      </c>
    </row>
    <row r="53" spans="1:14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1586</v>
      </c>
      <c r="J53" s="37">
        <v>1580</v>
      </c>
      <c r="K53" s="18">
        <f>Table2[[#This Row],[Fjöldi 
1. apríl 2026]]-Table2[[#This Row],[Fjöldi 
1. des. 2025]]</f>
        <v>-6</v>
      </c>
      <c r="L53" s="41">
        <f>J53/I53-1</f>
        <v>-3.7831021437578771E-3</v>
      </c>
    </row>
    <row r="54" spans="1:14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37">
        <v>586</v>
      </c>
      <c r="K54" s="18">
        <f>Table2[[#This Row],[Fjöldi 
1. apríl 2026]]-Table2[[#This Row],[Fjöldi 
1. des. 2025]]</f>
        <v>-5</v>
      </c>
      <c r="L54" s="11">
        <f>J54/I54-1</f>
        <v>-8.4602368866327771E-3</v>
      </c>
    </row>
    <row r="55" spans="1:14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11657</v>
      </c>
      <c r="J55" s="22">
        <f>SUM(J56:J59)</f>
        <v>11666</v>
      </c>
      <c r="K55" s="18">
        <f>Table2[[#This Row],[Fjöldi 
1. apríl 2026]]-Table2[[#This Row],[Fjöldi 
1. des. 2025]]</f>
        <v>9</v>
      </c>
      <c r="L55" s="41">
        <f>J55/I55-1</f>
        <v>7.7206828515063997E-4</v>
      </c>
      <c r="N55" s="33"/>
    </row>
    <row r="56" spans="1:14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5457</v>
      </c>
      <c r="J56" s="37">
        <v>5471</v>
      </c>
      <c r="K56" s="18">
        <f>Table2[[#This Row],[Fjöldi 
1. apríl 2026]]-Table2[[#This Row],[Fjöldi 
1. des. 2025]]</f>
        <v>14</v>
      </c>
      <c r="L56" s="11">
        <f>J56/I56-1</f>
        <v>2.56551218618295E-3</v>
      </c>
    </row>
    <row r="57" spans="1:14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37">
        <v>5421</v>
      </c>
      <c r="K57" s="18">
        <f>Table2[[#This Row],[Fjöldi 
1. apríl 2026]]-Table2[[#This Row],[Fjöldi 
1. des. 2025]]</f>
        <v>-7</v>
      </c>
      <c r="L57" s="19">
        <f>J57/I57-1</f>
        <v>-1.2896094325718366E-3</v>
      </c>
    </row>
    <row r="58" spans="1:14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37">
        <v>648</v>
      </c>
      <c r="K58" s="18">
        <f>Table2[[#This Row],[Fjöldi 
1. apríl 2026]]-Table2[[#This Row],[Fjöldi 
1. des. 2025]]</f>
        <v>-6</v>
      </c>
      <c r="L58" s="11">
        <f>J58/I58-1</f>
        <v>-9.1743119266054496E-3</v>
      </c>
    </row>
    <row r="59" spans="1:14" ht="15.75" x14ac:dyDescent="0.25">
      <c r="A59" s="42">
        <v>7505</v>
      </c>
      <c r="B59" s="43" t="s">
        <v>63</v>
      </c>
      <c r="C59" s="44">
        <v>86</v>
      </c>
      <c r="D59" s="44">
        <v>98</v>
      </c>
      <c r="E59" s="44">
        <v>100</v>
      </c>
      <c r="F59" s="44">
        <v>96</v>
      </c>
      <c r="G59" s="44">
        <v>103</v>
      </c>
      <c r="H59" s="44">
        <v>100</v>
      </c>
      <c r="I59" s="44">
        <v>118</v>
      </c>
      <c r="J59" s="45">
        <v>126</v>
      </c>
      <c r="K59" s="39">
        <f>Table2[[#This Row],[Fjöldi 
1. apríl 2026]]-Table2[[#This Row],[Fjöldi 
1. des. 2025]]</f>
        <v>8</v>
      </c>
      <c r="L59" s="41">
        <f>J59/I59-1</f>
        <v>6.7796610169491567E-2</v>
      </c>
    </row>
    <row r="60" spans="1:14" ht="20.25" customHeight="1" x14ac:dyDescent="0.3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38119</v>
      </c>
      <c r="J60" s="22">
        <f>SUM(J61:J75)</f>
        <v>38426</v>
      </c>
      <c r="K60" s="18">
        <f>Table2[[#This Row],[Fjöldi 
1. apríl 2026]]-Table2[[#This Row],[Fjöldi 
1. des. 2025]]</f>
        <v>307</v>
      </c>
      <c r="L60" s="11">
        <f>J60/I60-1</f>
        <v>8.0537264881030968E-3</v>
      </c>
      <c r="N60" s="38"/>
    </row>
    <row r="61" spans="1:14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4770</v>
      </c>
      <c r="J61" s="37">
        <v>4768</v>
      </c>
      <c r="K61" s="18">
        <f>Table2[[#This Row],[Fjöldi 
1. apríl 2026]]-Table2[[#This Row],[Fjöldi 
1. des. 2025]]</f>
        <v>-2</v>
      </c>
      <c r="L61" s="19">
        <f>J61/I61-1</f>
        <v>-4.1928721174000483E-4</v>
      </c>
    </row>
    <row r="62" spans="1:14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37">
        <v>13000</v>
      </c>
      <c r="K62" s="18">
        <f>Table2[[#This Row],[Fjöldi 
1. apríl 2026]]-Table2[[#This Row],[Fjöldi 
1. des. 2025]]</f>
        <v>93</v>
      </c>
      <c r="L62" s="11">
        <f>J62/I62-1</f>
        <v>7.2053924227164501E-3</v>
      </c>
    </row>
    <row r="63" spans="1:14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37">
        <v>2843</v>
      </c>
      <c r="K63" s="18">
        <f>Table2[[#This Row],[Fjöldi 
1. apríl 2026]]-Table2[[#This Row],[Fjöldi 
1. des. 2025]]</f>
        <v>39</v>
      </c>
      <c r="L63" s="19">
        <f>J63/I63-1</f>
        <v>1.3908701854493666E-2</v>
      </c>
    </row>
    <row r="64" spans="1:14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1125</v>
      </c>
      <c r="J64" s="37">
        <v>1164</v>
      </c>
      <c r="K64" s="18">
        <f>Table2[[#This Row],[Fjöldi 
1. apríl 2026]]-Table2[[#This Row],[Fjöldi 
1. des. 2025]]</f>
        <v>39</v>
      </c>
      <c r="L64" s="11">
        <f>J64/I64-1</f>
        <v>3.4666666666666623E-2</v>
      </c>
    </row>
    <row r="65" spans="1:12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37">
        <v>741</v>
      </c>
      <c r="K65" s="18">
        <f>Table2[[#This Row],[Fjöldi 
1. apríl 2026]]-Table2[[#This Row],[Fjöldi 
1. des. 2025]]</f>
        <v>0</v>
      </c>
      <c r="L65" s="19">
        <f>J65/I65-1</f>
        <v>0</v>
      </c>
    </row>
    <row r="66" spans="1:12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37">
        <v>337</v>
      </c>
      <c r="K66" s="18">
        <f>Table2[[#This Row],[Fjöldi 
1. apríl 2026]]-Table2[[#This Row],[Fjöldi 
1. des. 2025]]</f>
        <v>0</v>
      </c>
      <c r="L66" s="11">
        <f>J66/I66-1</f>
        <v>0</v>
      </c>
    </row>
    <row r="67" spans="1:12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37">
        <v>2272</v>
      </c>
      <c r="K67" s="18">
        <f>Table2[[#This Row],[Fjöldi 
1. apríl 2026]]-Table2[[#This Row],[Fjöldi 
1. des. 2025]]</f>
        <v>17</v>
      </c>
      <c r="L67" s="19">
        <f>J67/I67-1</f>
        <v>7.5388026607539071E-3</v>
      </c>
    </row>
    <row r="68" spans="1:12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2048</v>
      </c>
      <c r="J68" s="37">
        <v>2079</v>
      </c>
      <c r="K68" s="18">
        <f>Table2[[#This Row],[Fjöldi 
1. apríl 2026]]-Table2[[#This Row],[Fjöldi 
1. des. 2025]]</f>
        <v>31</v>
      </c>
      <c r="L68" s="11">
        <f>J68/I68-1</f>
        <v>1.513671875E-2</v>
      </c>
    </row>
    <row r="69" spans="1:12" ht="15.75" x14ac:dyDescent="0.25">
      <c r="A69" s="42">
        <v>8710</v>
      </c>
      <c r="B69" s="43" t="s">
        <v>73</v>
      </c>
      <c r="C69" s="44">
        <v>817</v>
      </c>
      <c r="D69" s="44">
        <v>823</v>
      </c>
      <c r="E69" s="44">
        <v>828</v>
      </c>
      <c r="F69" s="44">
        <v>880</v>
      </c>
      <c r="G69" s="44">
        <v>902</v>
      </c>
      <c r="H69" s="44">
        <v>957</v>
      </c>
      <c r="I69" s="44">
        <v>980</v>
      </c>
      <c r="J69" s="45">
        <v>979</v>
      </c>
      <c r="K69" s="18">
        <f>Table2[[#This Row],[Fjöldi 
1. apríl 2026]]-Table2[[#This Row],[Fjöldi 
1. des. 2025]]</f>
        <v>-1</v>
      </c>
      <c r="L69" s="19">
        <f>J69/I69-1</f>
        <v>-1.0204081632653184E-3</v>
      </c>
    </row>
    <row r="70" spans="1:12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37">
        <v>3444</v>
      </c>
      <c r="K70" s="18">
        <f>Table2[[#This Row],[Fjöldi 
1. apríl 2026]]-Table2[[#This Row],[Fjöldi 
1. des. 2025]]</f>
        <v>14</v>
      </c>
      <c r="L70" s="11">
        <f>J70/I70-1</f>
        <v>4.0816326530612734E-3</v>
      </c>
    </row>
    <row r="71" spans="1:12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3026</v>
      </c>
      <c r="J71" s="37">
        <v>3067</v>
      </c>
      <c r="K71" s="18">
        <f>Table2[[#This Row],[Fjöldi 
1. apríl 2026]]-Table2[[#This Row],[Fjöldi 
1. des. 2025]]</f>
        <v>41</v>
      </c>
      <c r="L71" s="41">
        <f>J71/I71-1</f>
        <v>1.354923992068735E-2</v>
      </c>
    </row>
    <row r="72" spans="1:12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702</v>
      </c>
      <c r="J72" s="37">
        <v>728</v>
      </c>
      <c r="K72" s="18">
        <f>Table2[[#This Row],[Fjöldi 
1. apríl 2026]]-Table2[[#This Row],[Fjöldi 
1. des. 2025]]</f>
        <v>26</v>
      </c>
      <c r="L72" s="11">
        <f>J72/I72-1</f>
        <v>3.7037037037036979E-2</v>
      </c>
    </row>
    <row r="73" spans="1:12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37">
        <v>683</v>
      </c>
      <c r="K73" s="18">
        <f>Table2[[#This Row],[Fjöldi 
1. apríl 2026]]-Table2[[#This Row],[Fjöldi 
1. des. 2025]]</f>
        <v>12</v>
      </c>
      <c r="L73" s="41">
        <f>J73/I73-1</f>
        <v>1.7883755588673722E-2</v>
      </c>
    </row>
    <row r="74" spans="1:12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1568</v>
      </c>
      <c r="J74" s="37">
        <v>1562</v>
      </c>
      <c r="K74" s="18">
        <f>Table2[[#This Row],[Fjöldi 
1. apríl 2026]]-Table2[[#This Row],[Fjöldi 
1. des. 2025]]</f>
        <v>-6</v>
      </c>
      <c r="L74" s="11">
        <f>J74/I74-1</f>
        <v>-3.8265306122449161E-3</v>
      </c>
    </row>
    <row r="75" spans="1:12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755</v>
      </c>
      <c r="J75" s="37">
        <v>759</v>
      </c>
      <c r="K75" s="18">
        <f>Table2[[#This Row],[Fjöldi 
1. apríl 2026]]-Table2[[#This Row],[Fjöldi 
1. des. 2025]]</f>
        <v>4</v>
      </c>
      <c r="L75" s="19">
        <f>J75/I75-1</f>
        <v>5.2980132450330952E-3</v>
      </c>
    </row>
    <row r="76" spans="1:12" ht="14.25" customHeight="1" x14ac:dyDescent="0.25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6"/>
      <c r="L76" s="40"/>
    </row>
    <row r="77" spans="1:12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411395</v>
      </c>
      <c r="J77" s="27">
        <f>J60+J55+J43+J38+J29+J19+J14+J6</f>
        <v>412856</v>
      </c>
      <c r="K77" s="28">
        <f>K60+K55+K43+K38+K29+K19+K14+K6</f>
        <v>1461</v>
      </c>
      <c r="L77" s="34">
        <f>J77/I77-1</f>
        <v>3.5513314454478362E-3</v>
      </c>
    </row>
    <row r="78" spans="1:12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3"/>
      <c r="K78" s="4"/>
      <c r="L78" s="3"/>
    </row>
    <row r="79" spans="1:12" ht="18" customHeight="1" x14ac:dyDescent="0.2">
      <c r="A79" s="31" t="s">
        <v>81</v>
      </c>
      <c r="B79" s="17"/>
    </row>
    <row r="80" spans="1:12" x14ac:dyDescent="0.2">
      <c r="A80" s="14"/>
      <c r="B80" s="17"/>
    </row>
    <row r="81" spans="1:12" x14ac:dyDescent="0.2">
      <c r="A81" s="14"/>
      <c r="B81" s="17"/>
    </row>
    <row r="82" spans="1:12" x14ac:dyDescent="0.2">
      <c r="A82" s="14"/>
      <c r="B82" s="17"/>
    </row>
    <row r="83" spans="1:12" x14ac:dyDescent="0.2">
      <c r="A83" s="14"/>
      <c r="B83" s="17"/>
    </row>
    <row r="84" spans="1:12" x14ac:dyDescent="0.2">
      <c r="A84" s="14"/>
      <c r="B84" s="17"/>
    </row>
    <row r="85" spans="1:12" x14ac:dyDescent="0.2">
      <c r="A85" s="14"/>
      <c r="B85" s="17"/>
    </row>
    <row r="86" spans="1:12" x14ac:dyDescent="0.2">
      <c r="A86" s="14"/>
      <c r="B86" s="17"/>
    </row>
    <row r="87" spans="1:12" x14ac:dyDescent="0.2">
      <c r="A87" s="14"/>
      <c r="B87" s="17"/>
    </row>
    <row r="88" spans="1:12" x14ac:dyDescent="0.2">
      <c r="A88" s="14"/>
      <c r="B88" s="17"/>
    </row>
    <row r="89" spans="1:12" x14ac:dyDescent="0.2">
      <c r="A89" s="14"/>
      <c r="B89" s="17"/>
    </row>
    <row r="90" spans="1:12" x14ac:dyDescent="0.2">
      <c r="A90" s="14"/>
      <c r="B90" s="17"/>
    </row>
    <row r="91" spans="1:12" x14ac:dyDescent="0.2">
      <c r="A91" s="14"/>
      <c r="B91" s="17"/>
    </row>
    <row r="92" spans="1:12" x14ac:dyDescent="0.2">
      <c r="A92" s="14"/>
      <c r="B92" s="17"/>
    </row>
    <row r="93" spans="1:12" x14ac:dyDescent="0.2">
      <c r="A93" s="14"/>
      <c r="B93" s="17"/>
    </row>
    <row r="94" spans="1:12" x14ac:dyDescent="0.2">
      <c r="A94" s="14"/>
      <c r="B94" s="17"/>
    </row>
    <row r="95" spans="1:12" s="12" customFormat="1" x14ac:dyDescent="0.2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 x14ac:dyDescent="0.2">
      <c r="A96" s="14"/>
      <c r="B96" s="17"/>
      <c r="E96" s="13"/>
      <c r="F96" s="13"/>
      <c r="G96" s="13"/>
      <c r="H96" s="13"/>
      <c r="I96" s="13"/>
      <c r="J96" s="13"/>
      <c r="K96" s="14"/>
      <c r="L96" s="13"/>
    </row>
    <row r="97" spans="1:12" s="12" customFormat="1" x14ac:dyDescent="0.2">
      <c r="A97" s="14"/>
      <c r="B97" s="17"/>
      <c r="E97" s="13"/>
      <c r="F97" s="13"/>
      <c r="G97" s="13"/>
      <c r="H97" s="13"/>
      <c r="I97" s="13"/>
      <c r="J97" s="13"/>
      <c r="K97" s="14"/>
      <c r="L97" s="13"/>
    </row>
  </sheetData>
  <phoneticPr fontId="8" type="noConversion"/>
  <conditionalFormatting sqref="G7:G13">
    <cfRule type="expression" dxfId="33" priority="213">
      <formula>"MOD(ROW(),2)=1"</formula>
    </cfRule>
  </conditionalFormatting>
  <conditionalFormatting sqref="G15:G18">
    <cfRule type="expression" dxfId="32" priority="212">
      <formula>"MOD(ROW(),2)=1"</formula>
    </cfRule>
  </conditionalFormatting>
  <conditionalFormatting sqref="G20:G28">
    <cfRule type="expression" dxfId="31" priority="211">
      <formula>"MOD(ROW(),2)=1"</formula>
    </cfRule>
  </conditionalFormatting>
  <conditionalFormatting sqref="G44:G54">
    <cfRule type="expression" dxfId="30" priority="208">
      <formula>"MOD(ROW(),2)=1"</formula>
    </cfRule>
  </conditionalFormatting>
  <conditionalFormatting sqref="G56:G59">
    <cfRule type="expression" dxfId="29" priority="207">
      <formula>"MOD(ROW(),2)=1"</formula>
    </cfRule>
  </conditionalFormatting>
  <conditionalFormatting sqref="G61:G75">
    <cfRule type="expression" dxfId="28" priority="206">
      <formula>"MOD(ROW(),2)=1"</formula>
    </cfRule>
  </conditionalFormatting>
  <conditionalFormatting sqref="H7:H13">
    <cfRule type="expression" dxfId="27" priority="124">
      <formula>"MOD(ROW(),2)=1"</formula>
    </cfRule>
  </conditionalFormatting>
  <conditionalFormatting sqref="H15:H18">
    <cfRule type="expression" dxfId="26" priority="123">
      <formula>"MOD(ROW(),2)=1"</formula>
    </cfRule>
  </conditionalFormatting>
  <conditionalFormatting sqref="H20:H28">
    <cfRule type="expression" dxfId="25" priority="122">
      <formula>"MOD(ROW(),2)=1"</formula>
    </cfRule>
  </conditionalFormatting>
  <conditionalFormatting sqref="H44:H54">
    <cfRule type="expression" dxfId="24" priority="119">
      <formula>"MOD(ROW(),2)=1"</formula>
    </cfRule>
  </conditionalFormatting>
  <conditionalFormatting sqref="H56:H59">
    <cfRule type="expression" dxfId="23" priority="118">
      <formula>"MOD(ROW(),2)=1"</formula>
    </cfRule>
  </conditionalFormatting>
  <conditionalFormatting sqref="H61:H75">
    <cfRule type="expression" dxfId="22" priority="117">
      <formula>"MOD(ROW(),2)=1"</formula>
    </cfRule>
  </conditionalFormatting>
  <conditionalFormatting sqref="I7:I13">
    <cfRule type="expression" dxfId="21" priority="23">
      <formula>"MOD(ROW(),2)=1"</formula>
    </cfRule>
  </conditionalFormatting>
  <conditionalFormatting sqref="I15:I18">
    <cfRule type="expression" dxfId="20" priority="24">
      <formula>"MOD(ROW(),2)=1"</formula>
    </cfRule>
  </conditionalFormatting>
  <conditionalFormatting sqref="I20:I28">
    <cfRule type="expression" dxfId="19" priority="25">
      <formula>"MOD(ROW(),2)=1"</formula>
    </cfRule>
  </conditionalFormatting>
  <conditionalFormatting sqref="I30:I37">
    <cfRule type="expression" dxfId="18" priority="26">
      <formula>"MOD(ROW(),2)=1"</formula>
    </cfRule>
  </conditionalFormatting>
  <conditionalFormatting sqref="I39:I42">
    <cfRule type="expression" dxfId="17" priority="27">
      <formula>"MOD(ROW(),2)=1"</formula>
    </cfRule>
  </conditionalFormatting>
  <conditionalFormatting sqref="I44:I54">
    <cfRule type="expression" dxfId="16" priority="28">
      <formula>"MOD(ROW(),2)=1"</formula>
    </cfRule>
  </conditionalFormatting>
  <conditionalFormatting sqref="I56:I59">
    <cfRule type="expression" dxfId="15" priority="29">
      <formula>"MOD(ROW(),2)=1"</formula>
    </cfRule>
  </conditionalFormatting>
  <conditionalFormatting sqref="I61:I75">
    <cfRule type="expression" dxfId="14" priority="30">
      <formula>"MOD(ROW(),2)=1"</formula>
    </cfRule>
  </conditionalFormatting>
  <conditionalFormatting sqref="J15:J18">
    <cfRule type="expression" dxfId="12" priority="8">
      <formula>"MOD(ROW(),2)=1"</formula>
    </cfRule>
  </conditionalFormatting>
  <conditionalFormatting sqref="J20:J28">
    <cfRule type="expression" dxfId="11" priority="7">
      <formula>"MOD(ROW(),2)=1"</formula>
    </cfRule>
  </conditionalFormatting>
  <conditionalFormatting sqref="J30:J37">
    <cfRule type="expression" dxfId="10" priority="6">
      <formula>"MOD(ROW(),2)=1"</formula>
    </cfRule>
  </conditionalFormatting>
  <conditionalFormatting sqref="J39:J42">
    <cfRule type="expression" dxfId="9" priority="5">
      <formula>"MOD(ROW(),2)=1"</formula>
    </cfRule>
  </conditionalFormatting>
  <conditionalFormatting sqref="J44:J54">
    <cfRule type="expression" dxfId="8" priority="4">
      <formula>"MOD(ROW(),2)=1"</formula>
    </cfRule>
  </conditionalFormatting>
  <conditionalFormatting sqref="J56:J59">
    <cfRule type="expression" dxfId="7" priority="3">
      <formula>"MOD(ROW(),2)=1"</formula>
    </cfRule>
  </conditionalFormatting>
  <conditionalFormatting sqref="J61:J75">
    <cfRule type="expression" dxfId="6" priority="2">
      <formula>"MOD(ROW(),2)=1"</formula>
    </cfRule>
  </conditionalFormatting>
  <conditionalFormatting sqref="K8:K75 L8:L77 K77">
    <cfRule type="cellIs" dxfId="5" priority="283" operator="lessThan">
      <formula>0</formula>
    </cfRule>
  </conditionalFormatting>
  <conditionalFormatting sqref="K7:L7 A7:F13 K8:K13 L9 L11 L13 A14:K14 L15 A15:F18 K15:K75 L17 A19:J19 L19 A20:F28 L21 L23 L25 L27 A29:J29 L29 A30:H37 L31 L33 L35 L37 A38:J38 L39 A39:H42 L41 A43:J43 L43 A44:F54 L45 L47 L49 L51 L53 A55:J55 L55 A56:F59 L57 L59 A60:J60 L61 A61:F75 L63 L65 L67 L69 L71 L73 L75 L77">
    <cfRule type="expression" dxfId="4" priority="276">
      <formula>"MOD(ROW(),2)=1"</formula>
    </cfRule>
  </conditionalFormatting>
  <conditionalFormatting sqref="L6 K7:L7">
    <cfRule type="cellIs" dxfId="3" priority="284" operator="lessThan">
      <formula>0</formula>
    </cfRule>
  </conditionalFormatting>
  <conditionalFormatting sqref="J7:J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D242C2-4137-498D-9E33-13CA4C4E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ce491b4c-21e0-4ad2-a6a6-d5ec7b74d6e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0f55361a-f833-4a43-8605-93890fbeb09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2026-04-07T13:08:39Z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