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E57913D8-1BEB-498B-AE31-3508073D8F4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sveitarfélögum'!$A$5:$L$59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L8" i="3"/>
  <c r="L9" i="3"/>
  <c r="L10" i="3"/>
  <c r="L11" i="3"/>
  <c r="L12" i="3"/>
  <c r="L13" i="3"/>
  <c r="L15" i="3"/>
  <c r="L16" i="3"/>
  <c r="L17" i="3"/>
  <c r="L18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9" i="3"/>
  <c r="L40" i="3"/>
  <c r="L41" i="3"/>
  <c r="L42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59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9" i="3"/>
  <c r="K40" i="3"/>
  <c r="K41" i="3"/>
  <c r="K42" i="3"/>
  <c r="K44" i="3"/>
  <c r="K45" i="3"/>
  <c r="K46" i="3"/>
  <c r="K47" i="3"/>
  <c r="K48" i="3"/>
  <c r="K49" i="3"/>
  <c r="K50" i="3"/>
  <c r="K51" i="3"/>
  <c r="K52" i="3"/>
  <c r="K53" i="3"/>
  <c r="K54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16" i="3"/>
  <c r="K17" i="3"/>
  <c r="K18" i="3"/>
  <c r="K15" i="3"/>
  <c r="K8" i="3"/>
  <c r="K9" i="3"/>
  <c r="K10" i="3"/>
  <c r="K11" i="3"/>
  <c r="K12" i="3"/>
  <c r="K13" i="3"/>
  <c r="K7" i="3"/>
  <c r="H38" i="3" l="1"/>
  <c r="C38" i="3"/>
  <c r="F38" i="3"/>
  <c r="D38" i="3"/>
  <c r="G38" i="3"/>
  <c r="E38" i="3" l="1"/>
  <c r="I38" i="3"/>
  <c r="L38" i="3" l="1"/>
  <c r="K38" i="3"/>
  <c r="J29" i="3" l="1"/>
  <c r="H29" i="3"/>
  <c r="C29" i="3" l="1"/>
  <c r="E14" i="3" l="1"/>
  <c r="E29" i="3"/>
  <c r="F14" i="3"/>
  <c r="F29" i="3"/>
  <c r="G14" i="3"/>
  <c r="G29" i="3"/>
  <c r="D14" i="3"/>
  <c r="D29" i="3"/>
  <c r="I14" i="3"/>
  <c r="I29" i="3"/>
  <c r="K29" i="3"/>
  <c r="L29" i="3"/>
  <c r="I6" i="3" l="1"/>
  <c r="I60" i="3" s="1"/>
  <c r="I43" i="3" l="1"/>
  <c r="I19" i="3" s="1"/>
  <c r="I55" i="3"/>
  <c r="I77" i="3" s="1"/>
  <c r="J14" i="3"/>
  <c r="J6" i="3"/>
  <c r="L6" i="3" s="1"/>
  <c r="J60" i="3"/>
  <c r="J77" i="3" s="1"/>
  <c r="L77" i="3" s="1"/>
  <c r="J43" i="3"/>
  <c r="L43" i="3" s="1"/>
  <c r="J19" i="3"/>
  <c r="L19" i="3"/>
  <c r="K19" i="3"/>
  <c r="F6" i="3"/>
  <c r="F60" i="3"/>
  <c r="F77" i="3" s="1"/>
  <c r="F43" i="3"/>
  <c r="D77" i="3"/>
  <c r="D6" i="3"/>
  <c r="D60" i="3"/>
  <c r="D43" i="3"/>
  <c r="D19" i="3"/>
  <c r="H6" i="3"/>
  <c r="F19" i="3"/>
  <c r="F55" i="3"/>
  <c r="D55" i="3"/>
  <c r="J55" i="3"/>
  <c r="K55" i="3"/>
  <c r="L55" i="3"/>
  <c r="H60" i="3"/>
  <c r="H77" i="3" s="1"/>
  <c r="L60" i="3"/>
  <c r="K60" i="3"/>
  <c r="K6" i="3"/>
  <c r="C14" i="3"/>
  <c r="C43" i="3"/>
  <c r="C19" i="3"/>
  <c r="C55" i="3"/>
  <c r="H14" i="3"/>
  <c r="H43" i="3"/>
  <c r="H19" i="3"/>
  <c r="H55" i="3"/>
  <c r="L14" i="3"/>
  <c r="K14" i="3"/>
  <c r="K43" i="3" l="1"/>
  <c r="K77" i="3" s="1"/>
  <c r="G6" i="3"/>
  <c r="G60" i="3"/>
  <c r="G55" i="3"/>
  <c r="G43" i="3"/>
  <c r="G19" i="3"/>
  <c r="G77" i="3"/>
  <c r="E6" i="3"/>
  <c r="E60" i="3"/>
  <c r="E55" i="3"/>
  <c r="E43" i="3"/>
  <c r="E19" i="3"/>
  <c r="E77" i="3"/>
  <c r="C6" i="3"/>
  <c r="C60" i="3"/>
  <c r="C77" i="3"/>
</calcChain>
</file>

<file path=xl/sharedStrings.xml><?xml version="1.0" encoding="utf-8"?>
<sst xmlns="http://schemas.openxmlformats.org/spreadsheetml/2006/main" count="87" uniqueCount="87">
  <si>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</si>
  <si>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</si>
  <si>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</si>
  <si>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</si>
  <si>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</si>
  <si>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</si>
  <si>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</si>
  <si>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</si>
  <si>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</si>
  <si>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</si>
  <si>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</si>
  <si>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</si>
  <si>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</si>
  <si>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</si>
  <si>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</si>
  <si>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</si>
  <si>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</si>
  <si>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</si>
  <si>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</si>
  <si>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</si>
  <si>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</si>
  <si>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</si>
  <si>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</si>
  <si>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</si>
  <si>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</si>
  <si>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</si>
  <si>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</si>
  <si>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</si>
  <si>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</si>
  <si>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</si>
  <si>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</si>
  <si>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</si>
  <si>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</si>
  <si>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</si>
  <si>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</si>
  <si>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</si>
  <si>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</si>
  <si>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</si>
  <si>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</si>
  <si>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</si>
  <si>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</si>
  <si>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</si>
  <si>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</si>
  <si>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</si>
  <si>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</si>
  <si>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</si>
  <si>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</si>
  <si>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</si>
  <si>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</si>
  <si>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</si>
  <si>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</si>
  <si>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</si>
  <si>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</si>
  <si>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</si>
  <si>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</si>
  <si>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</si>
  <si>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</si>
  <si>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</si>
  <si>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</si>
  <si>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</si>
  <si>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</si>
  <si>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</si>
  <si>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</si>
  <si>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</si>
  <si>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</si>
  <si>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</si>
  <si>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</si>
  <si>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</si>
  <si>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</si>
  <si>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</si>
  <si>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</si>
  <si>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</si>
  <si>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</si>
  <si>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</si>
  <si>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</si>
  <si>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</si>
  <si>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</si>
  <si>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</si>
  <si>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</si>
  <si>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</si>
  <si>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</si>
  <si>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</si>
  <si>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
1. des. 2025</t>
  </si>
  <si>
    <t>Þjóðskrá 4. júni 2026</t>
  </si>
  <si>
    <t>Fjöldi íbúa eftir sveitarfélögum 1. júní 2026 (og samanburður við íbúatölur 1. desember 2019-2025)</t>
  </si>
  <si>
    <t>Fjöldi 
1. júní 2026</t>
  </si>
  <si>
    <t>Breyting 1. des. 2025
- 1. júní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</si>
</sst>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  <font>
      <sz val="16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1" fillId="0" borderId="0" xfId="0" quotePrefix="1" applyFont="1"/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</cellXfs>
  <cellStyles count="1">
    <cellStyle name="Normal" xfId="0" builtinId="0"/>
  </cellStyles>
  <dxfs count="4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L77" tableBorderDxfId="45">
  <tableColumns count="12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44"/>
    <tableColumn id="9" xr3:uid="{090557DC-6C1E-4D16-BE66-909A9CA6422A}" name="Fjöldi _x000a_1. des. 2023" dataDxfId="43"/>
    <tableColumn id="10" xr3:uid="{C36E3786-3B2C-492A-9894-7885DEE0CAC3}" name="Fjöldi _x000a_1. des. 2024" dataDxfId="42"/>
    <tableColumn id="11" xr3:uid="{EB87AF90-E674-49E9-85F6-3F90A92F1F31}" name="Fjöldi _x000a_1. des. 2025" dataDxfId="41"/>
    <tableColumn id="13" xr3:uid="{91868154-3CF9-4627-AE5A-584D3B174334}" name="Fjöldi _x000a_1. júní 2026" dataDxfId="40"/>
    <tableColumn id="7" xr3:uid="{27BE3BA6-6E58-4F54-9C72-52B47DFE137B}" name="Breyting 1. des. 2025_x000a_- 1. júní 2026"/>
    <tableColumn id="8" xr3:uid="{F19698FF-35A5-4CE5-85CD-8E0E44CA5D1A}" name="í %" totalsRowFunction="sum" totalsRowDxfId="39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S97"/>
  <sheetViews>
    <sheetView tabSelected="1" zoomScale="70" zoomScaleNormal="70" workbookViewId="0">
      <pane xSplit="1" topLeftCell="B1" activePane="topRight" state="frozen"/>
      <selection pane="topRight" activeCell="K16" sqref="K16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10" width="18.85546875" style="13" customWidth="1"/>
    <col min="11" max="11" width="25.85546875" style="14" bestFit="1" customWidth="1"/>
    <col min="12" max="12" width="10.28515625" style="13" bestFit="1" customWidth="1"/>
    <col min="13" max="16384" width="9.140625" style="5"/>
  </cols>
  <sheetData>
    <row r="1" spans="1:19" x14ac:dyDescent="0.2">
      <c r="A1" s="1"/>
      <c r="C1" s="2"/>
      <c r="D1" s="2"/>
      <c r="E1" s="3"/>
      <c r="F1" s="3"/>
      <c r="G1" s="3"/>
      <c r="H1" s="3"/>
      <c r="I1" s="3"/>
      <c r="J1" s="3"/>
      <c r="K1" s="4"/>
      <c r="L1" s="3"/>
    </row>
    <row r="2" spans="1:19" ht="18" x14ac:dyDescent="0.25">
      <c r="B2" s="15" t="s">
        <v>84</v>
      </c>
      <c r="C2" s="2"/>
      <c r="D2" s="2"/>
      <c r="E2" s="3"/>
      <c r="F2" s="3"/>
      <c r="G2" s="3"/>
      <c r="H2" s="3"/>
      <c r="I2" s="3"/>
      <c r="J2" s="3"/>
      <c r="K2" s="4"/>
      <c r="L2" s="3"/>
    </row>
    <row r="3" spans="1:19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3"/>
      <c r="K3" s="4"/>
      <c r="L3" s="3"/>
    </row>
    <row r="4" spans="1:19" x14ac:dyDescent="0.2">
      <c r="A4" s="1"/>
      <c r="B4" s="1"/>
      <c r="C4" s="2"/>
      <c r="D4" s="2"/>
      <c r="E4" s="3"/>
      <c r="F4" s="3"/>
      <c r="G4" s="3"/>
      <c r="H4" s="3"/>
      <c r="I4" s="3"/>
      <c r="J4" s="3"/>
      <c r="K4" s="4"/>
      <c r="L4" s="3"/>
    </row>
    <row r="5" spans="1:19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82</v>
      </c>
      <c r="J5" s="29" t="s">
        <v>85</v>
      </c>
      <c r="K5" s="32" t="s">
        <v>86</v>
      </c>
      <c r="L5" s="32" t="s">
        <v>8</v>
      </c>
    </row>
    <row r="6" spans="1:19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262763</v>
      </c>
      <c r="J6" s="9">
        <f>SUM(J7:J13)</f>
        <v>264056</v>
      </c>
      <c r="K6" s="10">
        <f>Table2[[#This Row],[Fjöldi 
1. júní 2026]]-Table2[[#This Row],[Fjöldi 
1. des. 2025]]</f>
        <v>1293</v>
      </c>
      <c r="L6" s="11">
        <f>J6/I6-1</f>
        <v>4.9207841286633691E-3</v>
      </c>
    </row>
    <row r="7" spans="1:19" ht="15.75" x14ac:dyDescent="0.25">
      <c r="A7" s="36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2">
        <v>147625</v>
      </c>
      <c r="K7" s="18">
        <f>Table2[[#This Row],[Fjöldi 
1. júní 2026]]-Table2[[#This Row],[Fjöldi 
1. des. 2025]]</f>
        <v>583</v>
      </c>
      <c r="L7" s="19">
        <f>J7/I7-1</f>
        <v>3.9648535792493611E-3</v>
      </c>
    </row>
    <row r="8" spans="1:19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41630</v>
      </c>
      <c r="J8" s="12">
        <v>41567</v>
      </c>
      <c r="K8" s="18">
        <f>Table2[[#This Row],[Fjöldi 
1. júní 2026]]-Table2[[#This Row],[Fjöldi 
1. des. 2025]]</f>
        <v>-63</v>
      </c>
      <c r="L8" s="11">
        <f>J8/I8-1</f>
        <v>-1.5133317319241391E-3</v>
      </c>
    </row>
    <row r="9" spans="1:19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4757</v>
      </c>
      <c r="J9" s="12">
        <v>4764</v>
      </c>
      <c r="K9" s="18">
        <f>Table2[[#This Row],[Fjöldi 
1. júní 2026]]-Table2[[#This Row],[Fjöldi 
1. des. 2025]]</f>
        <v>7</v>
      </c>
      <c r="L9" s="44">
        <f>J9/I9-1</f>
        <v>1.4715156611309066E-3</v>
      </c>
    </row>
    <row r="10" spans="1:19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21218</v>
      </c>
      <c r="J10" s="12">
        <v>21411</v>
      </c>
      <c r="K10" s="18">
        <f>Table2[[#This Row],[Fjöldi 
1. júní 2026]]-Table2[[#This Row],[Fjöldi 
1. des. 2025]]</f>
        <v>193</v>
      </c>
      <c r="L10" s="11">
        <f>J10/I10-1</f>
        <v>9.0960505231407751E-3</v>
      </c>
    </row>
    <row r="11" spans="1:19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33550</v>
      </c>
      <c r="J11" s="12">
        <v>34045</v>
      </c>
      <c r="K11" s="18">
        <f>Table2[[#This Row],[Fjöldi 
1. júní 2026]]-Table2[[#This Row],[Fjöldi 
1. des. 2025]]</f>
        <v>495</v>
      </c>
      <c r="L11" s="44">
        <f>J11/I11-1</f>
        <v>1.4754098360655776E-2</v>
      </c>
    </row>
    <row r="12" spans="1:19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2">
        <v>14312</v>
      </c>
      <c r="K12" s="18">
        <f>Table2[[#This Row],[Fjöldi 
1. júní 2026]]-Table2[[#This Row],[Fjöldi 
1. des. 2025]]</f>
        <v>72</v>
      </c>
      <c r="L12" s="11">
        <f>J12/I12-1</f>
        <v>5.0561797752808335E-3</v>
      </c>
    </row>
    <row r="13" spans="1:19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2">
        <v>332</v>
      </c>
      <c r="K13" s="18">
        <f>Table2[[#This Row],[Fjöldi 
1. júní 2026]]-Table2[[#This Row],[Fjöldi 
1. des. 2025]]</f>
        <v>6</v>
      </c>
      <c r="L13" s="19">
        <f>J13/I13-1</f>
        <v>1.8404907975460016E-2</v>
      </c>
    </row>
    <row r="14" spans="1:19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31866</v>
      </c>
      <c r="J14" s="22">
        <f>SUM(J15:J18)</f>
        <v>32008</v>
      </c>
      <c r="K14" s="23">
        <f>Table2[[#This Row],[Fjöldi 
1. júní 2026]]-Table2[[#This Row],[Fjöldi 
1. des. 2025]]</f>
        <v>142</v>
      </c>
      <c r="L14" s="11">
        <f>J14/I14-1</f>
        <v>4.456160170714929E-3</v>
      </c>
    </row>
    <row r="15" spans="1:19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12">
        <v>24628</v>
      </c>
      <c r="K15" s="18">
        <f>Table2[[#This Row],[Fjöldi 
1. júní 2026]]-Table2[[#This Row],[Fjöldi 
1. des. 2025]]</f>
        <v>-7</v>
      </c>
      <c r="L15" s="19">
        <f>J15/I15-1</f>
        <v>-2.8414856910896624E-4</v>
      </c>
    </row>
    <row r="16" spans="1:19" ht="15.75" x14ac:dyDescent="0.25">
      <c r="A16" s="14">
        <v>2300</v>
      </c>
      <c r="B16" s="17" t="s">
        <v>20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892</v>
      </c>
      <c r="J16" s="12">
        <v>903</v>
      </c>
      <c r="K16" s="18">
        <f>Table2[[#This Row],[Fjöldi 
1. júní 2026]]-Table2[[#This Row],[Fjöldi 
1. des. 2025]]</f>
        <v>11</v>
      </c>
      <c r="L16" s="11">
        <f>J16/I16-1</f>
        <v>1.2331838565022402E-2</v>
      </c>
      <c r="S16" s="35"/>
    </row>
    <row r="17" spans="1:14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12">
        <v>2003</v>
      </c>
      <c r="K17" s="18">
        <f>Table2[[#This Row],[Fjöldi 
1. júní 2026]]-Table2[[#This Row],[Fjöldi 
1. des. 2025]]</f>
        <v>47</v>
      </c>
      <c r="L17" s="44">
        <f>J17/I17-1</f>
        <v>2.4028629856850614E-2</v>
      </c>
    </row>
    <row r="18" spans="1:14" ht="15.75" x14ac:dyDescent="0.25">
      <c r="A18" s="40">
        <v>2510</v>
      </c>
      <c r="B18" s="41" t="s">
        <v>22</v>
      </c>
      <c r="C18" s="42">
        <v>3586</v>
      </c>
      <c r="D18" s="42">
        <v>3649</v>
      </c>
      <c r="E18" s="42">
        <v>3744</v>
      </c>
      <c r="F18" s="42">
        <v>3909</v>
      </c>
      <c r="G18" s="42">
        <v>4036</v>
      </c>
      <c r="H18" s="42">
        <v>4218</v>
      </c>
      <c r="I18" s="42">
        <v>4383</v>
      </c>
      <c r="J18" s="42">
        <v>4474</v>
      </c>
      <c r="K18" s="18">
        <f>Table2[[#This Row],[Fjöldi 
1. júní 2026]]-Table2[[#This Row],[Fjöldi 
1. des. 2025]]</f>
        <v>91</v>
      </c>
      <c r="L18" s="11">
        <f>J18/I18-1</f>
        <v>2.0762035135751811E-2</v>
      </c>
    </row>
    <row r="19" spans="1:14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18583</v>
      </c>
      <c r="J19" s="22">
        <f>SUM(J20:J28)</f>
        <v>18651</v>
      </c>
      <c r="K19" s="18">
        <f>Table2[[#This Row],[Fjöldi 
1. júní 2026]]-Table2[[#This Row],[Fjöldi 
1. des. 2025]]</f>
        <v>68</v>
      </c>
      <c r="L19" s="44">
        <f>J19/I19-1</f>
        <v>3.6592584620351865E-3</v>
      </c>
      <c r="N19" s="33"/>
    </row>
    <row r="20" spans="1:14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8583</v>
      </c>
      <c r="J20" s="12">
        <v>8616</v>
      </c>
      <c r="K20" s="18">
        <f>Table2[[#This Row],[Fjöldi 
1. júní 2026]]-Table2[[#This Row],[Fjöldi 
1. des. 2025]]</f>
        <v>33</v>
      </c>
      <c r="L20" s="11">
        <f>J20/I20-1</f>
        <v>3.8448095071652588E-3</v>
      </c>
    </row>
    <row r="21" spans="1:14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73</v>
      </c>
      <c r="J21" s="12">
        <v>67</v>
      </c>
      <c r="K21" s="18">
        <f>Table2[[#This Row],[Fjöldi 
1. júní 2026]]-Table2[[#This Row],[Fjöldi 
1. des. 2025]]</f>
        <v>-6</v>
      </c>
      <c r="L21" s="19">
        <f>J21/I21-1</f>
        <v>-8.2191780821917804E-2</v>
      </c>
    </row>
    <row r="22" spans="1:14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847</v>
      </c>
      <c r="J22" s="12">
        <v>838</v>
      </c>
      <c r="K22" s="18">
        <f>Table2[[#This Row],[Fjöldi 
1. júní 2026]]-Table2[[#This Row],[Fjöldi 
1. des. 2025]]</f>
        <v>-9</v>
      </c>
      <c r="L22" s="11">
        <f>J22/I22-1</f>
        <v>-1.0625737898465215E-2</v>
      </c>
    </row>
    <row r="23" spans="1:14" ht="15.75" x14ac:dyDescent="0.25">
      <c r="A23" s="40">
        <v>3609</v>
      </c>
      <c r="B23" s="41" t="s">
        <v>27</v>
      </c>
      <c r="C23" s="42">
        <v>3855</v>
      </c>
      <c r="D23" s="42">
        <v>3765</v>
      </c>
      <c r="E23" s="42">
        <v>3875</v>
      </c>
      <c r="F23" s="42">
        <v>4068</v>
      </c>
      <c r="G23" s="42">
        <v>4333</v>
      </c>
      <c r="H23" s="42">
        <v>4381</v>
      </c>
      <c r="I23" s="42">
        <v>4300</v>
      </c>
      <c r="J23" s="42">
        <v>4295</v>
      </c>
      <c r="K23" s="38">
        <f>Table2[[#This Row],[Fjöldi 
1. júní 2026]]-Table2[[#This Row],[Fjöldi 
1. des. 2025]]</f>
        <v>-5</v>
      </c>
      <c r="L23" s="44">
        <f>J23/I23-1</f>
        <v>-1.1627906976744429E-3</v>
      </c>
    </row>
    <row r="24" spans="1:14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892</v>
      </c>
      <c r="J24" s="12">
        <v>889</v>
      </c>
      <c r="K24" s="18">
        <f>Table2[[#This Row],[Fjöldi 
1. júní 2026]]-Table2[[#This Row],[Fjöldi 
1. des. 2025]]</f>
        <v>-3</v>
      </c>
      <c r="L24" s="11">
        <f>J24/I24-1</f>
        <v>-3.3632286995515237E-3</v>
      </c>
    </row>
    <row r="25" spans="1:14" ht="15.75" x14ac:dyDescent="0.25">
      <c r="A25" s="40">
        <v>3713</v>
      </c>
      <c r="B25" s="41" t="s">
        <v>29</v>
      </c>
      <c r="C25" s="42">
        <v>124</v>
      </c>
      <c r="D25" s="42">
        <v>120</v>
      </c>
      <c r="E25" s="42">
        <v>103</v>
      </c>
      <c r="F25" s="42">
        <v>112</v>
      </c>
      <c r="G25" s="42">
        <v>125</v>
      </c>
      <c r="H25" s="42">
        <v>127</v>
      </c>
      <c r="I25" s="42">
        <v>124</v>
      </c>
      <c r="J25" s="42">
        <v>124</v>
      </c>
      <c r="K25" s="18">
        <f>Table2[[#This Row],[Fjöldi 
1. júní 2026]]-Table2[[#This Row],[Fjöldi 
1. des. 2025]]</f>
        <v>0</v>
      </c>
      <c r="L25" s="44">
        <f>J25/I25-1</f>
        <v>0</v>
      </c>
    </row>
    <row r="26" spans="1:14" ht="15.75" x14ac:dyDescent="0.25">
      <c r="A26" s="40">
        <v>3714</v>
      </c>
      <c r="B26" s="41" t="s">
        <v>30</v>
      </c>
      <c r="C26" s="42">
        <v>1677</v>
      </c>
      <c r="D26" s="42">
        <v>1688</v>
      </c>
      <c r="E26" s="42">
        <v>1670</v>
      </c>
      <c r="F26" s="42">
        <v>1684</v>
      </c>
      <c r="G26" s="42">
        <v>1697</v>
      </c>
      <c r="H26" s="42">
        <v>1748</v>
      </c>
      <c r="I26" s="42">
        <v>1751</v>
      </c>
      <c r="J26" s="42">
        <v>1793</v>
      </c>
      <c r="K26" s="18">
        <f>Table2[[#This Row],[Fjöldi 
1. júní 2026]]-Table2[[#This Row],[Fjöldi 
1. des. 2025]]</f>
        <v>42</v>
      </c>
      <c r="L26" s="11">
        <f>J26/I26-1</f>
        <v>2.3986293546544912E-2</v>
      </c>
    </row>
    <row r="27" spans="1:14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1342</v>
      </c>
      <c r="J27" s="12">
        <v>1359</v>
      </c>
      <c r="K27" s="18">
        <f>Table2[[#This Row],[Fjöldi 
1. júní 2026]]-Table2[[#This Row],[Fjöldi 
1. des. 2025]]</f>
        <v>17</v>
      </c>
      <c r="L27" s="44">
        <f>J27/I27-1</f>
        <v>1.2667660208643738E-2</v>
      </c>
    </row>
    <row r="28" spans="1:14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671</v>
      </c>
      <c r="J28" s="12">
        <v>670</v>
      </c>
      <c r="K28" s="18">
        <f>Table2[[#This Row],[Fjöldi 
1. júní 2026]]-Table2[[#This Row],[Fjöldi 
1. des. 2025]]</f>
        <v>-1</v>
      </c>
      <c r="L28" s="11">
        <f>J28/I28-1</f>
        <v>-1.4903129657227732E-3</v>
      </c>
    </row>
    <row r="29" spans="1:14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7703</v>
      </c>
      <c r="J29" s="22">
        <f>SUM(J30:J37)</f>
        <v>7732</v>
      </c>
      <c r="K29" s="18">
        <f>Table2[[#This Row],[Fjöldi 
1. júní 2026]]-Table2[[#This Row],[Fjöldi 
1. des. 2025]]</f>
        <v>29</v>
      </c>
      <c r="L29" s="19">
        <f>J29/I29-1</f>
        <v>3.7647669739062639E-3</v>
      </c>
      <c r="N29" s="33"/>
    </row>
    <row r="30" spans="1:14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1038</v>
      </c>
      <c r="J30" s="12">
        <v>1005</v>
      </c>
      <c r="K30" s="18">
        <f>Table2[[#This Row],[Fjöldi 
1. júní 2026]]-Table2[[#This Row],[Fjöldi 
1. des. 2025]]</f>
        <v>-33</v>
      </c>
      <c r="L30" s="11">
        <f>J30/I30-1</f>
        <v>-3.1791907514450823E-2</v>
      </c>
    </row>
    <row r="31" spans="1:14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4126</v>
      </c>
      <c r="J31" s="12">
        <v>4154</v>
      </c>
      <c r="K31" s="18">
        <f>Table2[[#This Row],[Fjöldi 
1. júní 2026]]-Table2[[#This Row],[Fjöldi 
1. des. 2025]]</f>
        <v>28</v>
      </c>
      <c r="L31" s="44">
        <f>J31/I31-1</f>
        <v>6.7862336403297085E-3</v>
      </c>
    </row>
    <row r="32" spans="1:14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256</v>
      </c>
      <c r="J32" s="12">
        <v>253</v>
      </c>
      <c r="K32" s="18">
        <f>Table2[[#This Row],[Fjöldi 
1. júní 2026]]-Table2[[#This Row],[Fjöldi 
1. des. 2025]]</f>
        <v>-3</v>
      </c>
      <c r="L32" s="11">
        <f>J32/I32-1</f>
        <v>-1.171875E-2</v>
      </c>
    </row>
    <row r="33" spans="1:14" ht="15.75" x14ac:dyDescent="0.25">
      <c r="A33" s="40">
        <v>4607</v>
      </c>
      <c r="B33" s="41" t="s">
        <v>37</v>
      </c>
      <c r="C33" s="42">
        <v>1020</v>
      </c>
      <c r="D33" s="42">
        <v>1065</v>
      </c>
      <c r="E33" s="42">
        <v>1131</v>
      </c>
      <c r="F33" s="42">
        <v>1174</v>
      </c>
      <c r="G33" s="42">
        <v>1195</v>
      </c>
      <c r="H33" s="42">
        <v>1439</v>
      </c>
      <c r="I33" s="42">
        <v>1438</v>
      </c>
      <c r="J33" s="42">
        <v>1453</v>
      </c>
      <c r="K33" s="18">
        <f>Table2[[#This Row],[Fjöldi 
1. júní 2026]]-Table2[[#This Row],[Fjöldi 
1. des. 2025]]</f>
        <v>15</v>
      </c>
      <c r="L33" s="19">
        <f>J33/I33-1</f>
        <v>1.0431154381084884E-2</v>
      </c>
    </row>
    <row r="34" spans="1:14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12">
        <v>238</v>
      </c>
      <c r="K34" s="18">
        <f>Table2[[#This Row],[Fjöldi 
1. júní 2026]]-Table2[[#This Row],[Fjöldi 
1. des. 2025]]</f>
        <v>12</v>
      </c>
      <c r="L34" s="11">
        <f>J34/I34-1</f>
        <v>5.3097345132743445E-2</v>
      </c>
    </row>
    <row r="35" spans="1:14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12">
        <v>63</v>
      </c>
      <c r="K35" s="18">
        <f>Table2[[#This Row],[Fjöldi 
1. júní 2026]]-Table2[[#This Row],[Fjöldi 
1. des. 2025]]</f>
        <v>2</v>
      </c>
      <c r="L35" s="44">
        <f>J35/I35-1</f>
        <v>3.2786885245901676E-2</v>
      </c>
    </row>
    <row r="36" spans="1:14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122</v>
      </c>
      <c r="J36" s="12">
        <v>123</v>
      </c>
      <c r="K36" s="18">
        <f>Table2[[#This Row],[Fjöldi 
1. júní 2026]]-Table2[[#This Row],[Fjöldi 
1. des. 2025]]</f>
        <v>1</v>
      </c>
      <c r="L36" s="11">
        <f>J36/I36-1</f>
        <v>8.1967213114753079E-3</v>
      </c>
    </row>
    <row r="37" spans="1:14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436</v>
      </c>
      <c r="J37" s="12">
        <v>443</v>
      </c>
      <c r="K37" s="18">
        <f>Table2[[#This Row],[Fjöldi 
1. júní 2026]]-Table2[[#This Row],[Fjöldi 
1. des. 2025]]</f>
        <v>7</v>
      </c>
      <c r="L37" s="44">
        <f>J37/I37-1</f>
        <v>1.6055045871559592E-2</v>
      </c>
    </row>
    <row r="38" spans="1:14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7615</v>
      </c>
      <c r="J38" s="22">
        <f>SUM(J39:J42)</f>
        <v>7627</v>
      </c>
      <c r="K38" s="18">
        <f>Table2[[#This Row],[Fjöldi 
1. júní 2026]]-Table2[[#This Row],[Fjöldi 
1. des. 2025]]</f>
        <v>12</v>
      </c>
      <c r="L38" s="11">
        <f>J38/I38-1</f>
        <v>1.5758371634930768E-3</v>
      </c>
      <c r="N38" s="33"/>
    </row>
    <row r="39" spans="1:14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12">
        <v>1273</v>
      </c>
      <c r="K39" s="18">
        <f>Table2[[#This Row],[Fjöldi 
1. júní 2026]]-Table2[[#This Row],[Fjöldi 
1. des. 2025]]</f>
        <v>13</v>
      </c>
      <c r="L39" s="44">
        <f>J39/I39-1</f>
        <v>1.0317460317460281E-2</v>
      </c>
    </row>
    <row r="40" spans="1:14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466</v>
      </c>
      <c r="J40" s="12">
        <v>462</v>
      </c>
      <c r="K40" s="18">
        <f>Table2[[#This Row],[Fjöldi 
1. júní 2026]]-Table2[[#This Row],[Fjöldi 
1. des. 2025]]</f>
        <v>-4</v>
      </c>
      <c r="L40" s="11">
        <f>J40/I40-1</f>
        <v>-8.5836909871244149E-3</v>
      </c>
    </row>
    <row r="41" spans="1:14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1382</v>
      </c>
      <c r="J41" s="12">
        <v>1388</v>
      </c>
      <c r="K41" s="18">
        <f>Table2[[#This Row],[Fjöldi 
1. júní 2026]]-Table2[[#This Row],[Fjöldi 
1. des. 2025]]</f>
        <v>6</v>
      </c>
      <c r="L41" s="44">
        <f>J41/I41-1</f>
        <v>4.341534008682979E-3</v>
      </c>
    </row>
    <row r="42" spans="1:14" ht="15.75" x14ac:dyDescent="0.25">
      <c r="A42" s="40">
        <v>5716</v>
      </c>
      <c r="B42" s="41" t="s">
        <v>46</v>
      </c>
      <c r="C42" s="42">
        <v>4242</v>
      </c>
      <c r="D42" s="42">
        <v>4300</v>
      </c>
      <c r="E42" s="42">
        <v>4306</v>
      </c>
      <c r="F42" s="42">
        <v>4318</v>
      </c>
      <c r="G42" s="42">
        <v>4387</v>
      </c>
      <c r="H42" s="42">
        <v>4431</v>
      </c>
      <c r="I42" s="42">
        <v>4507</v>
      </c>
      <c r="J42" s="42">
        <v>4504</v>
      </c>
      <c r="K42" s="18">
        <f>Table2[[#This Row],[Fjöldi 
1. júní 2026]]-Table2[[#This Row],[Fjöldi 
1. des. 2025]]</f>
        <v>-3</v>
      </c>
      <c r="L42" s="11">
        <f>J42/I42-1</f>
        <v>-6.6563124029284104E-4</v>
      </c>
    </row>
    <row r="43" spans="1:14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33089</v>
      </c>
      <c r="J43" s="22">
        <f>SUM(J44:J54)</f>
        <v>33191</v>
      </c>
      <c r="K43" s="18">
        <f>Table2[[#This Row],[Fjöldi 
1. júní 2026]]-Table2[[#This Row],[Fjöldi 
1. des. 2025]]</f>
        <v>102</v>
      </c>
      <c r="L43" s="44">
        <f>J43/I43-1</f>
        <v>3.0825954244613207E-3</v>
      </c>
      <c r="N43" s="33"/>
    </row>
    <row r="44" spans="1:14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20608</v>
      </c>
      <c r="J44" s="12">
        <v>20698</v>
      </c>
      <c r="K44" s="18">
        <f>Table2[[#This Row],[Fjöldi 
1. júní 2026]]-Table2[[#This Row],[Fjöldi 
1. des. 2025]]</f>
        <v>90</v>
      </c>
      <c r="L44" s="11">
        <f>J44/I44-1</f>
        <v>4.3672360248447895E-3</v>
      </c>
    </row>
    <row r="45" spans="1:14" ht="15.75" x14ac:dyDescent="0.25">
      <c r="A45" s="40">
        <v>6100</v>
      </c>
      <c r="B45" s="41" t="s">
        <v>49</v>
      </c>
      <c r="C45" s="42">
        <v>3111</v>
      </c>
      <c r="D45" s="42">
        <v>3034</v>
      </c>
      <c r="E45" s="42">
        <v>3038</v>
      </c>
      <c r="F45" s="42">
        <v>3162</v>
      </c>
      <c r="G45" s="42">
        <v>3200</v>
      </c>
      <c r="H45" s="42">
        <v>3252</v>
      </c>
      <c r="I45" s="42">
        <v>3177</v>
      </c>
      <c r="J45" s="42">
        <v>3113</v>
      </c>
      <c r="K45" s="38">
        <f>Table2[[#This Row],[Fjöldi 
1. júní 2026]]-Table2[[#This Row],[Fjöldi 
1. des. 2025]]</f>
        <v>-64</v>
      </c>
      <c r="L45" s="44">
        <f>J45/I45-1</f>
        <v>-2.0144790683034319E-2</v>
      </c>
    </row>
    <row r="46" spans="1:14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2017</v>
      </c>
      <c r="J46" s="12">
        <v>2022</v>
      </c>
      <c r="K46" s="18">
        <f>Table2[[#This Row],[Fjöldi 
1. júní 2026]]-Table2[[#This Row],[Fjöldi 
1. des. 2025]]</f>
        <v>5</v>
      </c>
      <c r="L46" s="11">
        <f>J46/I46-1</f>
        <v>2.4789291026277027E-3</v>
      </c>
    </row>
    <row r="47" spans="1:14" ht="15.75" x14ac:dyDescent="0.25">
      <c r="A47" s="40">
        <v>6400</v>
      </c>
      <c r="B47" s="41" t="s">
        <v>51</v>
      </c>
      <c r="C47" s="42">
        <v>1902</v>
      </c>
      <c r="D47" s="42">
        <v>1861</v>
      </c>
      <c r="E47" s="42">
        <v>1862</v>
      </c>
      <c r="F47" s="42">
        <v>1905</v>
      </c>
      <c r="G47" s="42">
        <v>1915</v>
      </c>
      <c r="H47" s="42">
        <v>1950</v>
      </c>
      <c r="I47" s="42">
        <v>1969</v>
      </c>
      <c r="J47" s="42">
        <v>1980</v>
      </c>
      <c r="K47" s="18">
        <f>Table2[[#This Row],[Fjöldi 
1. júní 2026]]-Table2[[#This Row],[Fjöldi 
1. des. 2025]]</f>
        <v>11</v>
      </c>
      <c r="L47" s="44">
        <f>J47/I47-1</f>
        <v>5.5865921787709993E-3</v>
      </c>
    </row>
    <row r="48" spans="1:14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1233</v>
      </c>
      <c r="J48" s="12">
        <v>1261</v>
      </c>
      <c r="K48" s="18">
        <f>Table2[[#This Row],[Fjöldi 
1. júní 2026]]-Table2[[#This Row],[Fjöldi 
1. des. 2025]]</f>
        <v>28</v>
      </c>
      <c r="L48" s="11">
        <f>J48/I48-1</f>
        <v>2.2708840227088301E-2</v>
      </c>
    </row>
    <row r="49" spans="1:14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950</v>
      </c>
      <c r="J49" s="12">
        <v>975</v>
      </c>
      <c r="K49" s="18">
        <f>Table2[[#This Row],[Fjöldi 
1. júní 2026]]-Table2[[#This Row],[Fjöldi 
1. des. 2025]]</f>
        <v>25</v>
      </c>
      <c r="L49" s="19">
        <f>J49/I49-1</f>
        <v>2.6315789473684292E-2</v>
      </c>
    </row>
    <row r="50" spans="1:14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521</v>
      </c>
      <c r="J50" s="12">
        <v>516</v>
      </c>
      <c r="K50" s="18">
        <f>Table2[[#This Row],[Fjöldi 
1. júní 2026]]-Table2[[#This Row],[Fjöldi 
1. des. 2025]]</f>
        <v>-5</v>
      </c>
      <c r="L50" s="11">
        <f>J50/I50-1</f>
        <v>-9.5969289827255722E-3</v>
      </c>
    </row>
    <row r="51" spans="1:14" ht="15.75" x14ac:dyDescent="0.25">
      <c r="A51" s="40">
        <v>6602</v>
      </c>
      <c r="B51" s="41" t="s">
        <v>55</v>
      </c>
      <c r="C51" s="42">
        <v>370</v>
      </c>
      <c r="D51" s="42">
        <v>371</v>
      </c>
      <c r="E51" s="42">
        <v>369</v>
      </c>
      <c r="F51" s="42">
        <v>381</v>
      </c>
      <c r="G51" s="42">
        <v>403</v>
      </c>
      <c r="H51" s="42">
        <v>404</v>
      </c>
      <c r="I51" s="42">
        <v>381</v>
      </c>
      <c r="J51" s="42">
        <v>391</v>
      </c>
      <c r="K51" s="38">
        <f>Table2[[#This Row],[Fjöldi 
1. júní 2026]]-Table2[[#This Row],[Fjöldi 
1. des. 2025]]</f>
        <v>10</v>
      </c>
      <c r="L51" s="44">
        <f>J51/I51-1</f>
        <v>2.6246719160105014E-2</v>
      </c>
    </row>
    <row r="52" spans="1:14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56</v>
      </c>
      <c r="J52" s="12">
        <v>55</v>
      </c>
      <c r="K52" s="18">
        <f>Table2[[#This Row],[Fjöldi 
1. júní 2026]]-Table2[[#This Row],[Fjöldi 
1. des. 2025]]</f>
        <v>-1</v>
      </c>
      <c r="L52" s="11">
        <f>J52/I52-1</f>
        <v>-1.7857142857142905E-2</v>
      </c>
    </row>
    <row r="53" spans="1:14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1586</v>
      </c>
      <c r="J53" s="12">
        <v>1596</v>
      </c>
      <c r="K53" s="18">
        <f>Table2[[#This Row],[Fjöldi 
1. júní 2026]]-Table2[[#This Row],[Fjöldi 
1. des. 2025]]</f>
        <v>10</v>
      </c>
      <c r="L53" s="44">
        <f>J53/I53-1</f>
        <v>6.3051702395964249E-3</v>
      </c>
    </row>
    <row r="54" spans="1:14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591</v>
      </c>
      <c r="J54" s="12">
        <v>584</v>
      </c>
      <c r="K54" s="18">
        <f>Table2[[#This Row],[Fjöldi 
1. júní 2026]]-Table2[[#This Row],[Fjöldi 
1. des. 2025]]</f>
        <v>-7</v>
      </c>
      <c r="L54" s="11">
        <f>J54/I54-1</f>
        <v>-1.1844331641285955E-2</v>
      </c>
    </row>
    <row r="55" spans="1:14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11657</v>
      </c>
      <c r="J55" s="22">
        <f>SUM(J56:J59)</f>
        <v>11712</v>
      </c>
      <c r="K55" s="18">
        <f>Table2[[#This Row],[Fjöldi 
1. júní 2026]]-Table2[[#This Row],[Fjöldi 
1. des. 2025]]</f>
        <v>55</v>
      </c>
      <c r="L55" s="44">
        <f>J55/I55-1</f>
        <v>4.7181950759200841E-3</v>
      </c>
      <c r="N55" s="33"/>
    </row>
    <row r="56" spans="1:14" ht="15.75" x14ac:dyDescent="0.25">
      <c r="A56" s="40">
        <v>7300</v>
      </c>
      <c r="B56" s="41" t="s">
        <v>60</v>
      </c>
      <c r="C56" s="42">
        <v>5073</v>
      </c>
      <c r="D56" s="42">
        <v>5088</v>
      </c>
      <c r="E56" s="42">
        <v>5187</v>
      </c>
      <c r="F56" s="42">
        <v>5259</v>
      </c>
      <c r="G56" s="42">
        <v>5374</v>
      </c>
      <c r="H56" s="42">
        <v>5463</v>
      </c>
      <c r="I56" s="42">
        <v>5457</v>
      </c>
      <c r="J56" s="42">
        <v>5487</v>
      </c>
      <c r="K56" s="18">
        <f>Table2[[#This Row],[Fjöldi 
1. júní 2026]]-Table2[[#This Row],[Fjöldi 
1. des. 2025]]</f>
        <v>30</v>
      </c>
      <c r="L56" s="11">
        <f>J56/I56-1</f>
        <v>5.4975261132490516E-3</v>
      </c>
    </row>
    <row r="57" spans="1:14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5428</v>
      </c>
      <c r="J57" s="12">
        <v>5456</v>
      </c>
      <c r="K57" s="18">
        <f>Table2[[#This Row],[Fjöldi 
1. júní 2026]]-Table2[[#This Row],[Fjöldi 
1. des. 2025]]</f>
        <v>28</v>
      </c>
      <c r="L57" s="44">
        <f>J57/I57-1</f>
        <v>5.1584377302873463E-3</v>
      </c>
    </row>
    <row r="58" spans="1:14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654</v>
      </c>
      <c r="J58" s="12">
        <v>642</v>
      </c>
      <c r="K58" s="18">
        <f>Table2[[#This Row],[Fjöldi 
1. júní 2026]]-Table2[[#This Row],[Fjöldi 
1. des. 2025]]</f>
        <v>-12</v>
      </c>
      <c r="L58" s="11">
        <f>J58/I58-1</f>
        <v>-1.834862385321101E-2</v>
      </c>
    </row>
    <row r="59" spans="1:14" ht="15.75" x14ac:dyDescent="0.25">
      <c r="A59" s="40">
        <v>7505</v>
      </c>
      <c r="B59" s="41" t="s">
        <v>63</v>
      </c>
      <c r="C59" s="42">
        <v>86</v>
      </c>
      <c r="D59" s="42">
        <v>98</v>
      </c>
      <c r="E59" s="42">
        <v>100</v>
      </c>
      <c r="F59" s="42">
        <v>96</v>
      </c>
      <c r="G59" s="42">
        <v>103</v>
      </c>
      <c r="H59" s="42">
        <v>100</v>
      </c>
      <c r="I59" s="42">
        <v>118</v>
      </c>
      <c r="J59" s="42">
        <v>127</v>
      </c>
      <c r="K59" s="38">
        <f>Table2[[#This Row],[Fjöldi 
1. júní 2026]]-Table2[[#This Row],[Fjöldi 
1. des. 2025]]</f>
        <v>9</v>
      </c>
      <c r="L59" s="44">
        <f>J59/I59-1</f>
        <v>7.6271186440677985E-2</v>
      </c>
    </row>
    <row r="60" spans="1:14" ht="20.25" customHeight="1" x14ac:dyDescent="0.3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38119</v>
      </c>
      <c r="J60" s="22">
        <f>SUM(J61:J75)</f>
        <v>38702</v>
      </c>
      <c r="K60" s="18">
        <f>Table2[[#This Row],[Fjöldi 
1. júní 2026]]-Table2[[#This Row],[Fjöldi 
1. des. 2025]]</f>
        <v>583</v>
      </c>
      <c r="L60" s="11">
        <f>J60/I60-1</f>
        <v>1.5294210236365124E-2</v>
      </c>
      <c r="N60" s="37"/>
    </row>
    <row r="61" spans="1:14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4770</v>
      </c>
      <c r="J61" s="12">
        <v>4782</v>
      </c>
      <c r="K61" s="18">
        <f>Table2[[#This Row],[Fjöldi 
1. júní 2026]]-Table2[[#This Row],[Fjöldi 
1. des. 2025]]</f>
        <v>12</v>
      </c>
      <c r="L61" s="44">
        <f>J61/I61-1</f>
        <v>2.515723270440251E-3</v>
      </c>
    </row>
    <row r="62" spans="1:14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12907</v>
      </c>
      <c r="J62" s="12">
        <v>13064</v>
      </c>
      <c r="K62" s="18">
        <f>Table2[[#This Row],[Fjöldi 
1. júní 2026]]-Table2[[#This Row],[Fjöldi 
1. des. 2025]]</f>
        <v>157</v>
      </c>
      <c r="L62" s="11">
        <f>J62/I62-1</f>
        <v>1.2163942046951259E-2</v>
      </c>
    </row>
    <row r="63" spans="1:14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2804</v>
      </c>
      <c r="J63" s="12">
        <v>2861</v>
      </c>
      <c r="K63" s="18">
        <f>Table2[[#This Row],[Fjöldi 
1. júní 2026]]-Table2[[#This Row],[Fjöldi 
1. des. 2025]]</f>
        <v>57</v>
      </c>
      <c r="L63" s="44">
        <f>J63/I63-1</f>
        <v>2.0328102710413631E-2</v>
      </c>
    </row>
    <row r="64" spans="1:14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1125</v>
      </c>
      <c r="J64" s="12">
        <v>1177</v>
      </c>
      <c r="K64" s="18">
        <f>Table2[[#This Row],[Fjöldi 
1. júní 2026]]-Table2[[#This Row],[Fjöldi 
1. des. 2025]]</f>
        <v>52</v>
      </c>
      <c r="L64" s="11">
        <f>J64/I64-1</f>
        <v>4.6222222222222165E-2</v>
      </c>
    </row>
    <row r="65" spans="1:12" ht="15.75" x14ac:dyDescent="0.25">
      <c r="A65" s="40">
        <v>8509</v>
      </c>
      <c r="B65" s="41" t="s">
        <v>69</v>
      </c>
      <c r="C65" s="42">
        <v>626</v>
      </c>
      <c r="D65" s="42">
        <v>629</v>
      </c>
      <c r="E65" s="42">
        <v>647</v>
      </c>
      <c r="F65" s="42">
        <v>681</v>
      </c>
      <c r="G65" s="42">
        <v>700</v>
      </c>
      <c r="H65" s="42">
        <v>712</v>
      </c>
      <c r="I65" s="42">
        <v>741</v>
      </c>
      <c r="J65" s="42">
        <v>746</v>
      </c>
      <c r="K65" s="18">
        <f>Table2[[#This Row],[Fjöldi 
1. júní 2026]]-Table2[[#This Row],[Fjöldi 
1. des. 2025]]</f>
        <v>5</v>
      </c>
      <c r="L65" s="44">
        <f>J65/I65-1</f>
        <v>6.7476383265856477E-3</v>
      </c>
    </row>
    <row r="66" spans="1:12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337</v>
      </c>
      <c r="J66" s="12">
        <v>347</v>
      </c>
      <c r="K66" s="18">
        <f>Table2[[#This Row],[Fjöldi 
1. júní 2026]]-Table2[[#This Row],[Fjöldi 
1. des. 2025]]</f>
        <v>10</v>
      </c>
      <c r="L66" s="11">
        <f>J66/I66-1</f>
        <v>2.9673590504450953E-2</v>
      </c>
    </row>
    <row r="67" spans="1:12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2255</v>
      </c>
      <c r="J67" s="12">
        <v>2296</v>
      </c>
      <c r="K67" s="18">
        <f>Table2[[#This Row],[Fjöldi 
1. júní 2026]]-Table2[[#This Row],[Fjöldi 
1. des. 2025]]</f>
        <v>41</v>
      </c>
      <c r="L67" s="44">
        <f>J67/I67-1</f>
        <v>1.8181818181818077E-2</v>
      </c>
    </row>
    <row r="68" spans="1:12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2048</v>
      </c>
      <c r="J68" s="12">
        <v>2093</v>
      </c>
      <c r="K68" s="18">
        <f>Table2[[#This Row],[Fjöldi 
1. júní 2026]]-Table2[[#This Row],[Fjöldi 
1. des. 2025]]</f>
        <v>45</v>
      </c>
      <c r="L68" s="11">
        <f>J68/I68-1</f>
        <v>2.197265625E-2</v>
      </c>
    </row>
    <row r="69" spans="1:12" ht="15.75" x14ac:dyDescent="0.25">
      <c r="A69" s="40">
        <v>8710</v>
      </c>
      <c r="B69" s="41" t="s">
        <v>73</v>
      </c>
      <c r="C69" s="42">
        <v>817</v>
      </c>
      <c r="D69" s="42">
        <v>823</v>
      </c>
      <c r="E69" s="42">
        <v>828</v>
      </c>
      <c r="F69" s="42">
        <v>880</v>
      </c>
      <c r="G69" s="42">
        <v>902</v>
      </c>
      <c r="H69" s="42">
        <v>957</v>
      </c>
      <c r="I69" s="42">
        <v>980</v>
      </c>
      <c r="J69" s="42">
        <v>986</v>
      </c>
      <c r="K69" s="18">
        <f>Table2[[#This Row],[Fjöldi 
1. júní 2026]]-Table2[[#This Row],[Fjöldi 
1. des. 2025]]</f>
        <v>6</v>
      </c>
      <c r="L69" s="44">
        <f>J69/I69-1</f>
        <v>6.1224489795919101E-3</v>
      </c>
    </row>
    <row r="70" spans="1:12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3430</v>
      </c>
      <c r="J70" s="12">
        <v>3480</v>
      </c>
      <c r="K70" s="18">
        <f>Table2[[#This Row],[Fjöldi 
1. júní 2026]]-Table2[[#This Row],[Fjöldi 
1. des. 2025]]</f>
        <v>50</v>
      </c>
      <c r="L70" s="11">
        <f>J70/I70-1</f>
        <v>1.4577259475218707E-2</v>
      </c>
    </row>
    <row r="71" spans="1:12" ht="15.75" x14ac:dyDescent="0.25">
      <c r="A71" s="40">
        <v>8717</v>
      </c>
      <c r="B71" s="41" t="s">
        <v>75</v>
      </c>
      <c r="C71" s="42">
        <v>2273</v>
      </c>
      <c r="D71" s="42">
        <v>2323</v>
      </c>
      <c r="E71" s="42">
        <v>2465</v>
      </c>
      <c r="F71" s="42">
        <v>2575</v>
      </c>
      <c r="G71" s="42">
        <v>2756</v>
      </c>
      <c r="H71" s="42">
        <v>2901</v>
      </c>
      <c r="I71" s="42">
        <v>3026</v>
      </c>
      <c r="J71" s="42">
        <v>3077</v>
      </c>
      <c r="K71" s="18">
        <f>Table2[[#This Row],[Fjöldi 
1. júní 2026]]-Table2[[#This Row],[Fjöldi 
1. des. 2025]]</f>
        <v>51</v>
      </c>
      <c r="L71" s="44">
        <f>J71/I71-1</f>
        <v>1.6853932584269593E-2</v>
      </c>
    </row>
    <row r="72" spans="1:12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702</v>
      </c>
      <c r="J72" s="12">
        <v>748</v>
      </c>
      <c r="K72" s="18">
        <f>Table2[[#This Row],[Fjöldi 
1. júní 2026]]-Table2[[#This Row],[Fjöldi 
1. des. 2025]]</f>
        <v>46</v>
      </c>
      <c r="L72" s="11">
        <f>J72/I72-1</f>
        <v>6.5527065527065442E-2</v>
      </c>
    </row>
    <row r="73" spans="1:12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671</v>
      </c>
      <c r="J73" s="12">
        <v>691</v>
      </c>
      <c r="K73" s="18">
        <f>Table2[[#This Row],[Fjöldi 
1. júní 2026]]-Table2[[#This Row],[Fjöldi 
1. des. 2025]]</f>
        <v>20</v>
      </c>
      <c r="L73" s="19">
        <f>J73/I73-1</f>
        <v>2.9806259314456129E-2</v>
      </c>
    </row>
    <row r="74" spans="1:12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1568</v>
      </c>
      <c r="J74" s="12">
        <v>1589</v>
      </c>
      <c r="K74" s="18">
        <f>Table2[[#This Row],[Fjöldi 
1. júní 2026]]-Table2[[#This Row],[Fjöldi 
1. des. 2025]]</f>
        <v>21</v>
      </c>
      <c r="L74" s="11">
        <f>J74/I74-1</f>
        <v>1.3392857142857206E-2</v>
      </c>
    </row>
    <row r="75" spans="1:12" ht="15.75" x14ac:dyDescent="0.25">
      <c r="A75" s="40">
        <v>8722</v>
      </c>
      <c r="B75" s="41" t="s">
        <v>79</v>
      </c>
      <c r="C75" s="42">
        <v>689</v>
      </c>
      <c r="D75" s="42">
        <v>697</v>
      </c>
      <c r="E75" s="42">
        <v>697</v>
      </c>
      <c r="F75" s="42">
        <v>715</v>
      </c>
      <c r="G75" s="42">
        <v>722</v>
      </c>
      <c r="H75" s="42">
        <v>739</v>
      </c>
      <c r="I75" s="42">
        <v>755</v>
      </c>
      <c r="J75" s="42">
        <v>765</v>
      </c>
      <c r="K75" s="18">
        <f>Table2[[#This Row],[Fjöldi 
1. júní 2026]]-Table2[[#This Row],[Fjöldi 
1. des. 2025]]</f>
        <v>10</v>
      </c>
      <c r="L75" s="44">
        <f>J75/I75-1</f>
        <v>1.3245033112582849E-2</v>
      </c>
    </row>
    <row r="76" spans="1:12" ht="14.25" customHeight="1" x14ac:dyDescent="0.25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3"/>
      <c r="L76" s="39"/>
    </row>
    <row r="77" spans="1:12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411395</v>
      </c>
      <c r="J77" s="27">
        <f>J60+J55+J43+J38+J29+J19+J14+J6</f>
        <v>413679</v>
      </c>
      <c r="K77" s="28">
        <f>K60+K55+K43+K38+K29+K19+K14+K6</f>
        <v>2284</v>
      </c>
      <c r="L77" s="34">
        <f>J77/I77-1</f>
        <v>5.5518419037665634E-3</v>
      </c>
    </row>
    <row r="78" spans="1:12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3"/>
      <c r="K78" s="4"/>
      <c r="L78" s="3"/>
    </row>
    <row r="79" spans="1:12" ht="18" customHeight="1" x14ac:dyDescent="0.2">
      <c r="A79" s="31" t="s">
        <v>81</v>
      </c>
      <c r="B79" s="17"/>
    </row>
    <row r="80" spans="1:12" x14ac:dyDescent="0.2">
      <c r="A80" s="14"/>
      <c r="B80" s="17"/>
    </row>
    <row r="81" spans="1:12" x14ac:dyDescent="0.2">
      <c r="A81" s="14"/>
      <c r="B81" s="17"/>
    </row>
    <row r="82" spans="1:12" x14ac:dyDescent="0.2">
      <c r="A82" s="14"/>
      <c r="B82" s="17"/>
    </row>
    <row r="83" spans="1:12" x14ac:dyDescent="0.2">
      <c r="A83" s="14"/>
      <c r="B83" s="17"/>
    </row>
    <row r="84" spans="1:12" x14ac:dyDescent="0.2">
      <c r="A84" s="14"/>
      <c r="B84" s="17"/>
    </row>
    <row r="85" spans="1:12" x14ac:dyDescent="0.2">
      <c r="A85" s="14"/>
      <c r="B85" s="17"/>
    </row>
    <row r="86" spans="1:12" x14ac:dyDescent="0.2">
      <c r="A86" s="14"/>
      <c r="B86" s="17"/>
    </row>
    <row r="87" spans="1:12" x14ac:dyDescent="0.2">
      <c r="A87" s="14"/>
      <c r="B87" s="17"/>
    </row>
    <row r="88" spans="1:12" x14ac:dyDescent="0.2">
      <c r="A88" s="14"/>
      <c r="B88" s="17"/>
    </row>
    <row r="89" spans="1:12" x14ac:dyDescent="0.2">
      <c r="A89" s="14"/>
      <c r="B89" s="17"/>
    </row>
    <row r="90" spans="1:12" x14ac:dyDescent="0.2">
      <c r="A90" s="14"/>
      <c r="B90" s="17"/>
    </row>
    <row r="91" spans="1:12" x14ac:dyDescent="0.2">
      <c r="A91" s="14"/>
      <c r="B91" s="17"/>
    </row>
    <row r="92" spans="1:12" x14ac:dyDescent="0.2">
      <c r="A92" s="14"/>
      <c r="B92" s="17"/>
    </row>
    <row r="93" spans="1:12" x14ac:dyDescent="0.2">
      <c r="A93" s="14"/>
      <c r="B93" s="17"/>
    </row>
    <row r="94" spans="1:12" x14ac:dyDescent="0.2">
      <c r="A94" s="14"/>
      <c r="B94" s="17"/>
    </row>
    <row r="95" spans="1:12" s="12" customFormat="1" x14ac:dyDescent="0.2">
      <c r="A95" s="14"/>
      <c r="B95" s="17"/>
      <c r="E95" s="13"/>
      <c r="F95" s="13"/>
      <c r="G95" s="13"/>
      <c r="H95" s="13"/>
      <c r="I95" s="13"/>
      <c r="J95" s="13"/>
      <c r="K95" s="14"/>
      <c r="L95" s="13"/>
    </row>
    <row r="96" spans="1:12" s="12" customFormat="1" x14ac:dyDescent="0.2">
      <c r="A96" s="14"/>
      <c r="B96" s="17"/>
      <c r="E96" s="13"/>
      <c r="F96" s="13"/>
      <c r="G96" s="13"/>
      <c r="H96" s="13"/>
      <c r="I96" s="13"/>
      <c r="J96" s="13"/>
      <c r="K96" s="14"/>
      <c r="L96" s="13"/>
    </row>
    <row r="97" spans="1:12" s="12" customFormat="1" x14ac:dyDescent="0.2">
      <c r="A97" s="14"/>
      <c r="B97" s="17"/>
      <c r="E97" s="13"/>
      <c r="F97" s="13"/>
      <c r="G97" s="13"/>
      <c r="H97" s="13"/>
      <c r="I97" s="13"/>
      <c r="J97" s="13"/>
      <c r="K97" s="14"/>
      <c r="L97" s="13"/>
    </row>
  </sheetData>
  <phoneticPr fontId="8" type="noConversion"/>
  <conditionalFormatting sqref="G7:G13">
    <cfRule type="expression" dxfId="38" priority="229">
      <formula>"MOD(ROW(),2)=1"</formula>
    </cfRule>
  </conditionalFormatting>
  <conditionalFormatting sqref="G15:G18">
    <cfRule type="expression" dxfId="37" priority="228">
      <formula>"MOD(ROW(),2)=1"</formula>
    </cfRule>
  </conditionalFormatting>
  <conditionalFormatting sqref="G20:G28">
    <cfRule type="expression" dxfId="36" priority="227">
      <formula>"MOD(ROW(),2)=1"</formula>
    </cfRule>
  </conditionalFormatting>
  <conditionalFormatting sqref="G44:G54">
    <cfRule type="expression" dxfId="35" priority="224">
      <formula>"MOD(ROW(),2)=1"</formula>
    </cfRule>
  </conditionalFormatting>
  <conditionalFormatting sqref="G56:G59">
    <cfRule type="expression" dxfId="34" priority="223">
      <formula>"MOD(ROW(),2)=1"</formula>
    </cfRule>
  </conditionalFormatting>
  <conditionalFormatting sqref="G61:G75">
    <cfRule type="expression" dxfId="33" priority="222">
      <formula>"MOD(ROW(),2)=1"</formula>
    </cfRule>
  </conditionalFormatting>
  <conditionalFormatting sqref="H7:H13">
    <cfRule type="expression" dxfId="32" priority="140">
      <formula>"MOD(ROW(),2)=1"</formula>
    </cfRule>
  </conditionalFormatting>
  <conditionalFormatting sqref="H15:H18">
    <cfRule type="expression" dxfId="31" priority="139">
      <formula>"MOD(ROW(),2)=1"</formula>
    </cfRule>
  </conditionalFormatting>
  <conditionalFormatting sqref="H20:H28">
    <cfRule type="expression" dxfId="30" priority="138">
      <formula>"MOD(ROW(),2)=1"</formula>
    </cfRule>
  </conditionalFormatting>
  <conditionalFormatting sqref="H44:H54">
    <cfRule type="expression" dxfId="29" priority="135">
      <formula>"MOD(ROW(),2)=1"</formula>
    </cfRule>
  </conditionalFormatting>
  <conditionalFormatting sqref="H56:H59">
    <cfRule type="expression" dxfId="28" priority="134">
      <formula>"MOD(ROW(),2)=1"</formula>
    </cfRule>
  </conditionalFormatting>
  <conditionalFormatting sqref="H61:H75">
    <cfRule type="expression" dxfId="27" priority="133">
      <formula>"MOD(ROW(),2)=1"</formula>
    </cfRule>
  </conditionalFormatting>
  <conditionalFormatting sqref="I7:I13">
    <cfRule type="expression" dxfId="26" priority="39">
      <formula>"MOD(ROW(),2)=1"</formula>
    </cfRule>
  </conditionalFormatting>
  <conditionalFormatting sqref="I15:I18">
    <cfRule type="expression" dxfId="25" priority="40">
      <formula>"MOD(ROW(),2)=1"</formula>
    </cfRule>
  </conditionalFormatting>
  <conditionalFormatting sqref="I20:I28">
    <cfRule type="expression" dxfId="24" priority="41">
      <formula>"MOD(ROW(),2)=1"</formula>
    </cfRule>
  </conditionalFormatting>
  <conditionalFormatting sqref="I30:I37">
    <cfRule type="expression" dxfId="23" priority="42">
      <formula>"MOD(ROW(),2)=1"</formula>
    </cfRule>
  </conditionalFormatting>
  <conditionalFormatting sqref="I39:I42">
    <cfRule type="expression" dxfId="22" priority="43">
      <formula>"MOD(ROW(),2)=1"</formula>
    </cfRule>
  </conditionalFormatting>
  <conditionalFormatting sqref="I44:I54">
    <cfRule type="expression" dxfId="21" priority="44">
      <formula>"MOD(ROW(),2)=1"</formula>
    </cfRule>
  </conditionalFormatting>
  <conditionalFormatting sqref="I56:I59">
    <cfRule type="expression" dxfId="20" priority="45">
      <formula>"MOD(ROW(),2)=1"</formula>
    </cfRule>
  </conditionalFormatting>
  <conditionalFormatting sqref="I61:I75">
    <cfRule type="expression" dxfId="19" priority="46">
      <formula>"MOD(ROW(),2)=1"</formula>
    </cfRule>
  </conditionalFormatting>
  <conditionalFormatting sqref="K8:K75 L8:L77 K77">
    <cfRule type="cellIs" dxfId="10" priority="299" operator="lessThan">
      <formula>0</formula>
    </cfRule>
  </conditionalFormatting>
  <conditionalFormatting sqref="K7:L7 A7:F13 K8:K13 L9 L11 L13 A14:K14 L15 A15:F18 K15:K75 L17 A19:J19 L19 A20:F28 L21 L23 L25 L27 A29:J29 L29 A30:H37 L31 L33 L35 L37 A38:J38 L39 A39:H42 L41 A43:J43 L43 A44:F54 L45 L47 L49 L51 L53 A55:J55 L55 A56:F59 L57 L59 A60:J60 L61 A61:F75 L63 L65 L67 L69 L71 L73 L75 L77">
    <cfRule type="expression" dxfId="9" priority="292">
      <formula>"MOD(ROW(),2)=1"</formula>
    </cfRule>
  </conditionalFormatting>
  <conditionalFormatting sqref="L6 K7:L7">
    <cfRule type="cellIs" dxfId="8" priority="300" operator="lessThan">
      <formula>0</formula>
    </cfRule>
  </conditionalFormatting>
  <conditionalFormatting sqref="J7:J13">
    <cfRule type="expression" dxfId="7" priority="8">
      <formula>"MOD(ROW(),2)=1"</formula>
    </cfRule>
  </conditionalFormatting>
  <conditionalFormatting sqref="J15:J18">
    <cfRule type="expression" dxfId="6" priority="7">
      <formula>"MOD(ROW(),2)=1"</formula>
    </cfRule>
  </conditionalFormatting>
  <conditionalFormatting sqref="J20:J28">
    <cfRule type="expression" dxfId="5" priority="6">
      <formula>"MOD(ROW(),2)=1"</formula>
    </cfRule>
  </conditionalFormatting>
  <conditionalFormatting sqref="J30:J37">
    <cfRule type="expression" dxfId="4" priority="5">
      <formula>"MOD(ROW(),2)=1"</formula>
    </cfRule>
  </conditionalFormatting>
  <conditionalFormatting sqref="J39:J42">
    <cfRule type="expression" dxfId="3" priority="4">
      <formula>"MOD(ROW(),2)=1"</formula>
    </cfRule>
  </conditionalFormatting>
  <conditionalFormatting sqref="J44:J54">
    <cfRule type="expression" dxfId="2" priority="3">
      <formula>"MOD(ROW(),2)=1"</formula>
    </cfRule>
  </conditionalFormatting>
  <conditionalFormatting sqref="J56:J59">
    <cfRule type="expression" dxfId="1" priority="2">
      <formula>"MOD(ROW(),2)=1"</formula>
    </cfRule>
  </conditionalFormatting>
  <conditionalFormatting sqref="J61:J75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8921B-1CD6-4664-8184-1006588F842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ce491b4c-21e0-4ad2-a6a6-d5ec7b74d6e6"/>
    <ds:schemaRef ds:uri="http://schemas.openxmlformats.org/package/2006/metadata/core-properties"/>
    <ds:schemaRef ds:uri="0f55361a-f833-4a43-8605-93890fbeb092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242C2-4137-498D-9E33-13CA4C4E5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2026-06-01T09:01:52Z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