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janúar\"/>
    </mc:Choice>
  </mc:AlternateContent>
  <bookViews>
    <workbookView xWindow="0" yWindow="0" windowWidth="28800" windowHeight="1299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K168" i="1"/>
  <c r="J168" i="1"/>
  <c r="I168" i="1"/>
  <c r="F168" i="1"/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I5" i="1"/>
  <c r="J6" i="1"/>
  <c r="J7" i="1"/>
  <c r="J8" i="1"/>
  <c r="J9" i="1"/>
  <c r="J10" i="1"/>
  <c r="G54" i="2"/>
  <c r="E54" i="2" s="1"/>
  <c r="F169" i="1"/>
  <c r="G6" i="1" l="1"/>
  <c r="G7" i="1"/>
  <c r="G8" i="1"/>
  <c r="G9" i="1"/>
  <c r="G10" i="1"/>
  <c r="G11" i="1"/>
  <c r="G13" i="1"/>
  <c r="G12" i="1"/>
  <c r="G14" i="1"/>
  <c r="G15" i="1"/>
  <c r="G16" i="1"/>
  <c r="G18" i="1"/>
  <c r="G17" i="1"/>
  <c r="G19" i="1"/>
  <c r="G20" i="1"/>
  <c r="G21" i="1"/>
  <c r="G22" i="1"/>
  <c r="G23" i="1"/>
  <c r="G24" i="1"/>
  <c r="G25" i="1"/>
  <c r="G26" i="1"/>
  <c r="G27" i="1"/>
  <c r="G28" i="1"/>
  <c r="G29" i="1"/>
  <c r="G31" i="1"/>
  <c r="G30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8" i="1"/>
  <c r="G46" i="1"/>
  <c r="G47" i="1"/>
  <c r="G49" i="1"/>
  <c r="G50" i="1"/>
  <c r="G51" i="1"/>
  <c r="G57" i="1"/>
  <c r="G52" i="1"/>
  <c r="G53" i="1"/>
  <c r="G55" i="1"/>
  <c r="G54" i="1"/>
  <c r="G56" i="1"/>
  <c r="G58" i="1"/>
  <c r="G59" i="1"/>
  <c r="G60" i="1"/>
  <c r="G61" i="1"/>
  <c r="G62" i="1"/>
  <c r="G66" i="1"/>
  <c r="G63" i="1"/>
  <c r="G64" i="1"/>
  <c r="G65" i="1"/>
  <c r="G67" i="1"/>
  <c r="G68" i="1"/>
  <c r="G69" i="1"/>
  <c r="G72" i="1"/>
  <c r="G73" i="1"/>
  <c r="G70" i="1"/>
  <c r="G71" i="1"/>
  <c r="G74" i="1"/>
  <c r="G75" i="1"/>
  <c r="G76" i="1"/>
  <c r="G77" i="1"/>
  <c r="G78" i="1"/>
  <c r="G79" i="1"/>
  <c r="G81" i="1"/>
  <c r="G80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6" i="1"/>
  <c r="G102" i="1"/>
  <c r="G103" i="1"/>
  <c r="G104" i="1"/>
  <c r="G107" i="1"/>
  <c r="G108" i="1"/>
  <c r="G109" i="1"/>
  <c r="G105" i="1"/>
  <c r="G122" i="1"/>
  <c r="G110" i="1"/>
  <c r="G111" i="1"/>
  <c r="G112" i="1"/>
  <c r="G113" i="1"/>
  <c r="G114" i="1"/>
  <c r="G115" i="1"/>
  <c r="G116" i="1"/>
  <c r="G117" i="1"/>
  <c r="G118" i="1"/>
  <c r="G119" i="1"/>
  <c r="G120" i="1"/>
  <c r="G123" i="1"/>
  <c r="G124" i="1"/>
  <c r="G125" i="1"/>
  <c r="G126" i="1"/>
  <c r="G121" i="1"/>
  <c r="G127" i="1"/>
  <c r="G128" i="1"/>
  <c r="G129" i="1"/>
  <c r="G130" i="1"/>
  <c r="G131" i="1"/>
  <c r="G132" i="1"/>
  <c r="G133" i="1"/>
  <c r="G139" i="1"/>
  <c r="G134" i="1"/>
  <c r="G135" i="1"/>
  <c r="G136" i="1"/>
  <c r="G137" i="1"/>
  <c r="G138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5" i="1"/>
  <c r="F6" i="1"/>
  <c r="F7" i="1"/>
  <c r="F8" i="1"/>
  <c r="F9" i="1"/>
  <c r="F10" i="1"/>
  <c r="F11" i="1"/>
  <c r="F13" i="1"/>
  <c r="F12" i="1"/>
  <c r="F14" i="1"/>
  <c r="F15" i="1"/>
  <c r="F16" i="1"/>
  <c r="F18" i="1"/>
  <c r="F17" i="1"/>
  <c r="F19" i="1"/>
  <c r="F20" i="1"/>
  <c r="F21" i="1"/>
  <c r="F22" i="1"/>
  <c r="F23" i="1"/>
  <c r="F24" i="1"/>
  <c r="F25" i="1"/>
  <c r="F26" i="1"/>
  <c r="F27" i="1"/>
  <c r="F28" i="1"/>
  <c r="F29" i="1"/>
  <c r="F31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8" i="1"/>
  <c r="F46" i="1"/>
  <c r="F47" i="1"/>
  <c r="F49" i="1"/>
  <c r="F50" i="1"/>
  <c r="F51" i="1"/>
  <c r="F57" i="1"/>
  <c r="F52" i="1"/>
  <c r="F53" i="1"/>
  <c r="F55" i="1"/>
  <c r="F54" i="1"/>
  <c r="F56" i="1"/>
  <c r="F58" i="1"/>
  <c r="F59" i="1"/>
  <c r="F60" i="1"/>
  <c r="F61" i="1"/>
  <c r="F62" i="1"/>
  <c r="F66" i="1"/>
  <c r="F63" i="1"/>
  <c r="F64" i="1"/>
  <c r="F65" i="1"/>
  <c r="F67" i="1"/>
  <c r="F68" i="1"/>
  <c r="F69" i="1"/>
  <c r="F72" i="1"/>
  <c r="F73" i="1"/>
  <c r="F70" i="1"/>
  <c r="F71" i="1"/>
  <c r="F74" i="1"/>
  <c r="F75" i="1"/>
  <c r="F76" i="1"/>
  <c r="F77" i="1"/>
  <c r="F78" i="1"/>
  <c r="F79" i="1"/>
  <c r="F81" i="1"/>
  <c r="F80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6" i="1"/>
  <c r="F102" i="1"/>
  <c r="F103" i="1"/>
  <c r="F104" i="1"/>
  <c r="F107" i="1"/>
  <c r="F108" i="1"/>
  <c r="F109" i="1"/>
  <c r="F105" i="1"/>
  <c r="F122" i="1"/>
  <c r="F110" i="1"/>
  <c r="F111" i="1"/>
  <c r="F112" i="1"/>
  <c r="F113" i="1"/>
  <c r="F114" i="1"/>
  <c r="F115" i="1"/>
  <c r="F116" i="1"/>
  <c r="F117" i="1"/>
  <c r="F118" i="1"/>
  <c r="F120" i="1"/>
  <c r="F123" i="1"/>
  <c r="F124" i="1"/>
  <c r="F125" i="1"/>
  <c r="F126" i="1"/>
  <c r="F121" i="1"/>
  <c r="F127" i="1"/>
  <c r="F128" i="1"/>
  <c r="F129" i="1"/>
  <c r="F130" i="1"/>
  <c r="F131" i="1"/>
  <c r="F132" i="1"/>
  <c r="F133" i="1"/>
  <c r="F139" i="1"/>
  <c r="F134" i="1"/>
  <c r="F135" i="1"/>
  <c r="F136" i="1"/>
  <c r="F137" i="1"/>
  <c r="F138" i="1"/>
  <c r="F140" i="1"/>
  <c r="F141" i="1"/>
  <c r="F143" i="1"/>
  <c r="F144" i="1"/>
  <c r="F145" i="1"/>
  <c r="F167" i="1"/>
  <c r="F146" i="1"/>
  <c r="F147" i="1"/>
  <c r="F148" i="1"/>
  <c r="F153" i="1"/>
  <c r="F154" i="1"/>
  <c r="F156" i="1"/>
  <c r="F157" i="1"/>
  <c r="F158" i="1"/>
  <c r="F162" i="1"/>
  <c r="F5" i="1"/>
  <c r="E168" i="1"/>
  <c r="E169" i="1" s="1"/>
  <c r="G169" i="1" s="1"/>
  <c r="E51" i="2" l="1"/>
  <c r="E52" i="2"/>
  <c r="E53" i="2"/>
  <c r="E50" i="2"/>
  <c r="G51" i="2"/>
  <c r="G52" i="2"/>
  <c r="G53" i="2"/>
  <c r="G50" i="2"/>
  <c r="J11" i="2"/>
  <c r="L4" i="2"/>
  <c r="L5" i="2"/>
  <c r="L6" i="2"/>
  <c r="L7" i="2"/>
  <c r="L8" i="2"/>
  <c r="L9" i="2"/>
  <c r="L10" i="2"/>
  <c r="L11" i="2"/>
  <c r="L3" i="2"/>
  <c r="K11" i="2"/>
  <c r="K12" i="2"/>
  <c r="D168" i="1"/>
  <c r="C168" i="1"/>
  <c r="C171" i="1" s="1"/>
  <c r="D171" i="1" l="1"/>
  <c r="G168" i="1"/>
</calcChain>
</file>

<file path=xl/sharedStrings.xml><?xml version="1.0" encoding="utf-8"?>
<sst xmlns="http://schemas.openxmlformats.org/spreadsheetml/2006/main" count="361" uniqueCount="344">
  <si>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</si>
  <si>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</si>
  <si>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</si>
  <si>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</si>
  <si>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</si>
  <si>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</si>
  <si>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</si>
  <si>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</si>
  <si>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</si>
  <si>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</si>
  <si>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</si>
  <si>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</si>
  <si>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</si>
  <si>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</si>
  <si>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</si>
  <si>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</si>
  <si>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</si>
  <si>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</si>
  <si>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</si>
  <si>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</si>
  <si>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</si>
  <si>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</si>
  <si>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</si>
  <si>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</si>
  <si>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</si>
  <si>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</si>
  <si>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</si>
  <si>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</si>
  <si>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</si>
  <si>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</si>
  <si>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</si>
  <si>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</si>
  <si>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</si>
  <si>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</si>
  <si>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</si>
  <si>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</si>
  <si>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</si>
  <si>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</si>
  <si>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</si>
  <si>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</si>
  <si>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</si>
  <si>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</si>
  <si>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</si>
  <si>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</si>
  <si>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</si>
  <si>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</si>
  <si>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</si>
  <si>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</si>
  <si>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</si>
  <si>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</si>
  <si>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</si>
  <si>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</si>
  <si>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</si>
  <si>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</si>
  <si>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</si>
  <si>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</si>
  <si>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</si>
  <si>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</si>
  <si>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GW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</si>
  <si>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</si>
  <si>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</si>
  <si>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</si>
  <si>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</si>
  <si>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</si>
  <si>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</si>
  <si>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</si>
  <si>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</si>
  <si>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</si>
  <si>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</si>
  <si>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</si>
  <si>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</si>
  <si>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</si>
  <si>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</si>
  <si>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</si>
  <si>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</si>
  <si>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</si>
  <si>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</si>
  <si>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</si>
  <si>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</si>
  <si>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</si>
  <si>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</si>
  <si>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</si>
  <si>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</si>
  <si>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</si>
  <si>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</si>
  <si>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</si>
  <si>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</si>
  <si>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</si>
  <si>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</si>
  <si>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</si>
  <si>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</si>
  <si>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</si>
  <si>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</si>
  <si>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</si>
  <si>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</si>
  <si>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</si>
  <si>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</si>
  <si>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</si>
  <si>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</si>
  <si>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</si>
  <si>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</si>
  <si>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</si>
  <si>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</si>
  <si>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</si>
  <si>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</si>
  <si>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</si>
  <si>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</si>
  <si>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</si>
  <si>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</si>
  <si>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</si>
  <si>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</si>
  <si>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</si>
  <si>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</si>
  <si>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</si>
  <si>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</si>
  <si>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</si>
  <si>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</si>
  <si>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</si>
  <si>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</si>
  <si>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</si>
  <si>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</si>
  <si>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</si>
  <si>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</si>
  <si>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</si>
  <si>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</si>
  <si>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</si>
  <si>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</si>
  <si>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</si>
  <si>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</si>
  <si>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</si>
  <si>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</si>
  <si>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</si>
  <si>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</si>
  <si>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</si>
  <si>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</si>
  <si>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</si>
  <si>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</si>
  <si>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</si>
  <si>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</si>
  <si>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</si>
  <si>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</si>
  <si>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</si>
  <si>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</si>
  <si>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</si>
  <si>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</si>
  <si>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</si>
  <si>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</si>
  <si>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</si>
  <si>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</si>
  <si>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</si>
  <si>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</si>
  <si>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</si>
  <si>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</si>
  <si>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</si>
  <si>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</si>
  <si>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FO</t>
  </si>
  <si>
    <t>XY</t>
  </si>
  <si>
    <t>GD</t>
  </si>
  <si>
    <t>BF</t>
  </si>
  <si>
    <t>MW</t>
  </si>
  <si>
    <t>KG</t>
  </si>
  <si>
    <t>LS</t>
  </si>
  <si>
    <t>KN</t>
  </si>
  <si>
    <t>PG</t>
  </si>
  <si>
    <t>select rikisfang, count (*)</t>
  </si>
  <si>
    <t>from dbo.einstaklingaskra</t>
  </si>
  <si>
    <t>where Loghhusk not like '99%'</t>
  </si>
  <si>
    <t>group by rikisfang</t>
  </si>
  <si>
    <t>Lettland</t>
  </si>
  <si>
    <t>Rúmenía</t>
  </si>
  <si>
    <t>Þýskaland</t>
  </si>
  <si>
    <t>Filipseyjar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</si>
  <si>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</si>
  <si>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</si>
  <si>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</si>
  <si>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</si>
  <si>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</si>
  <si>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</si>
  <si>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</si>
  <si>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</si>
  <si>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Danmörk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</si>
  <si>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</si>
  <si>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</si>
  <si>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</si>
  <si>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</si>
  <si>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</si>
  <si>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</si>
  <si>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</si>
  <si>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Ukraína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</si>
  <si>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</si>
  <si>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</si>
  <si>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</si>
  <si>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</si>
  <si>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</si>
  <si>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</si>
  <si>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</si>
  <si>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</si>
  <si>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</si>
  <si>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</si>
  <si>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</si>
  <si>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</si>
  <si>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</si>
  <si>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</si>
  <si>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</si>
  <si>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</si>
  <si>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</si>
  <si>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</si>
  <si>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</si>
  <si>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Guatemala</t>
  </si>
  <si>
    <t>Jamaica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</si>
  <si>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</si>
  <si>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</si>
  <si>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</si>
  <si>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</si>
  <si>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</si>
  <si>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</si>
  <si>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</si>
  <si>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</si>
  <si>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</si>
  <si>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</si>
  <si>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</si>
  <si>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</si>
  <si>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</si>
  <si>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</si>
  <si>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</si>
  <si>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</si>
  <si>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</si>
  <si>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</si>
  <si>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</si>
  <si>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</si>
  <si>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</si>
  <si>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</si>
  <si>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</si>
  <si>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</si>
  <si>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</si>
  <si>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</si>
  <si>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</si>
  <si>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</si>
  <si>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</si>
  <si>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</si>
  <si>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</si>
  <si>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</si>
  <si>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</si>
  <si>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</si>
  <si>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Yemen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</si>
  <si>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</si>
  <si>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</si>
  <si>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</si>
  <si>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</si>
  <si>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</si>
  <si>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</si>
  <si>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</si>
  <si>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</si>
  <si>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</si>
  <si>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</si>
  <si>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</si>
  <si>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</si>
  <si>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</si>
  <si>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</si>
  <si>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</si>
  <si>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</si>
  <si>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</si>
  <si>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</si>
  <si>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</si>
  <si>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</si>
  <si>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</si>
  <si>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</si>
  <si>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</si>
  <si>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</si>
  <si>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</si>
  <si>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</si>
  <si>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</si>
  <si>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</si>
  <si>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</si>
  <si>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</si>
  <si>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Færeyjar</t>
  </si>
  <si>
    <t>Grenada</t>
  </si>
  <si>
    <t>Georgía</t>
  </si>
  <si>
    <t>Ghana</t>
  </si>
  <si>
    <t>Gambía</t>
  </si>
  <si>
    <t>Gínea</t>
  </si>
  <si>
    <t>Miðbaugsgínea</t>
  </si>
  <si>
    <t>Guyana</t>
  </si>
  <si>
    <t>Hondúras</t>
  </si>
  <si>
    <t>Kenía</t>
  </si>
  <si>
    <t>Kirgistan</t>
  </si>
  <si>
    <t>St. Kitts og Nevis</t>
  </si>
  <si>
    <t>Kasakstan</t>
  </si>
  <si>
    <t>Sankti-Lúsía</t>
  </si>
  <si>
    <t>Liechtenstein</t>
  </si>
  <si>
    <t>Líbería</t>
  </si>
  <si>
    <t>Lesótó</t>
  </si>
  <si>
    <t>Moldova</t>
  </si>
  <si>
    <t>Makedónía</t>
  </si>
  <si>
    <t>Malí</t>
  </si>
  <si>
    <t>Mýanmar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</si>
  <si>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</si>
  <si>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</si>
  <si>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</si>
  <si>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</si>
  <si>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</si>
  <si>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</si>
  <si>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</si>
  <si>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</si>
  <si>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</si>
  <si>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</si>
  <si>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</si>
  <si>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</si>
  <si>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Paraguay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</si>
  <si>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</si>
  <si>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</si>
  <si>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</si>
  <si>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</si>
  <si>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</si>
  <si>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</si>
  <si>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</si>
  <si>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</si>
  <si>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</si>
  <si>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</si>
  <si>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Úruguay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</si>
  <si>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</si>
  <si>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</si>
  <si>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</si>
  <si>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</si>
  <si>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</si>
  <si>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</si>
  <si>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</si>
  <si>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Gínea Bissau</t>
  </si>
  <si>
    <t>Pólland</t>
  </si>
  <si>
    <t>Litháen</t>
  </si>
  <si>
    <t>KH</t>
  </si>
  <si>
    <t>Alls erlendir ríkisborgarar</t>
  </si>
  <si>
    <t>Kambódía</t>
  </si>
  <si>
    <t>Samtals búsettir á Íslandi</t>
  </si>
  <si>
    <t>Önnur lönd</t>
  </si>
  <si>
    <t>Íslendingar</t>
  </si>
  <si>
    <t>Aðrir</t>
  </si>
  <si>
    <t xml:space="preserve">Hlutfall innflytjenda </t>
  </si>
  <si>
    <t xml:space="preserve">Fjöldi íbúa eftir ríkisfangi búsettir hér á landi </t>
  </si>
  <si>
    <t>Br. m. 1.12.17 og 1.12.18</t>
  </si>
  <si>
    <t>Br. m. 1.12.18 og 1.1.19</t>
  </si>
  <si>
    <t>Til skýringar</t>
  </si>
  <si>
    <t>Þessar tölur byggja á skráningu einstaklinga til heimilis á Íslandi eftir þjóðerni.</t>
  </si>
  <si>
    <t>Þjóðskrá Íslands - 14. janúar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</si>
</sst>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3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0" fillId="2" borderId="0" xfId="0" applyFont="1" applyFill="1"/>
    <xf numFmtId="0" fontId="0" fillId="2" borderId="0" xfId="0" applyFont="1" applyFill="1" applyBorder="1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3" borderId="1" xfId="0" applyFont="1" applyFill="1" applyBorder="1"/>
    <xf numFmtId="0" fontId="6" fillId="3" borderId="3" xfId="0" applyFont="1" applyFill="1" applyBorder="1" applyAlignment="1">
      <alignment horizontal="left"/>
    </xf>
    <xf numFmtId="0" fontId="0" fillId="4" borderId="0" xfId="0" applyFont="1" applyFill="1"/>
    <xf numFmtId="0" fontId="0" fillId="4" borderId="0" xfId="0" applyFont="1" applyFill="1" applyBorder="1"/>
    <xf numFmtId="0" fontId="2" fillId="4" borderId="0" xfId="0" applyFont="1" applyFill="1"/>
    <xf numFmtId="0" fontId="0" fillId="2" borderId="0" xfId="0" applyFill="1" applyBorder="1"/>
    <xf numFmtId="3" fontId="0" fillId="2" borderId="0" xfId="0" applyNumberFormat="1" applyFill="1" applyBorder="1"/>
    <xf numFmtId="164" fontId="0" fillId="2" borderId="0" xfId="0" applyNumberFormat="1" applyFill="1" applyBorder="1"/>
    <xf numFmtId="0" fontId="1" fillId="2" borderId="0" xfId="0" applyFont="1" applyFill="1" applyBorder="1"/>
    <xf numFmtId="14" fontId="1" fillId="2" borderId="0" xfId="0" applyNumberFormat="1" applyFont="1" applyFill="1" applyBorder="1"/>
    <xf numFmtId="0" fontId="2" fillId="4" borderId="0" xfId="0" applyFont="1" applyFill="1" applyBorder="1"/>
    <xf numFmtId="3" fontId="0" fillId="2" borderId="0" xfId="0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5" fontId="6" fillId="3" borderId="3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2" borderId="2" xfId="0" applyFont="1" applyFill="1" applyBorder="1"/>
    <xf numFmtId="2" fontId="0" fillId="2" borderId="0" xfId="0" applyNumberFormat="1" applyFill="1"/>
    <xf numFmtId="164" fontId="0" fillId="0" borderId="0" xfId="0" applyNumberFormat="1"/>
    <xf numFmtId="14" fontId="0" fillId="0" borderId="0" xfId="0" applyNumberFormat="1"/>
    <xf numFmtId="3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0" fontId="7" fillId="0" borderId="0" xfId="0" applyFont="1" applyAlignment="1">
      <alignment horizontal="left" readingOrder="1"/>
    </xf>
    <xf numFmtId="15" fontId="8" fillId="3" borderId="3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9" fillId="2" borderId="0" xfId="0" applyFont="1" applyFill="1"/>
    <xf numFmtId="3" fontId="9" fillId="2" borderId="0" xfId="0" applyNumberFormat="1" applyFont="1" applyFill="1"/>
    <xf numFmtId="0" fontId="0" fillId="4" borderId="0" xfId="0" applyFill="1"/>
    <xf numFmtId="0" fontId="1" fillId="4" borderId="0" xfId="0" applyFont="1" applyFill="1" applyBorder="1"/>
    <xf numFmtId="3" fontId="1" fillId="4" borderId="0" xfId="0" applyNumberFormat="1" applyFont="1" applyFill="1" applyAlignment="1">
      <alignment horizontal="center"/>
    </xf>
    <xf numFmtId="2" fontId="0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1A-4415-A7D2-0AC28FD6CA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1A-4415-A7D2-0AC28FD6CA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31A-4415-A7D2-0AC28FD6CA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31A-4415-A7D2-0AC28FD6CA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31A-4415-A7D2-0AC28FD6CA3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1A-4415-A7D2-0AC28FD6CA3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31A-4415-A7D2-0AC28FD6CA3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31A-4415-A7D2-0AC28FD6CA3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31A-4415-A7D2-0AC28FD6CA34}"/>
              </c:ext>
            </c:extLst>
          </c:dPt>
          <c:cat>
            <c:strRef>
              <c:f>Sheet2!$I$16:$I$24</c:f>
              <c:strCache>
                <c:ptCount val="9"/>
                <c:pt idx="0">
                  <c:v>Pólland</c:v>
                </c:pt>
                <c:pt idx="1">
                  <c:v>Litháen</c:v>
                </c:pt>
                <c:pt idx="2">
                  <c:v>Lettland</c:v>
                </c:pt>
                <c:pt idx="3">
                  <c:v>Rúmenía</c:v>
                </c:pt>
                <c:pt idx="4">
                  <c:v>Þýskaland</c:v>
                </c:pt>
                <c:pt idx="5">
                  <c:v>Portúgal</c:v>
                </c:pt>
                <c:pt idx="6">
                  <c:v>Bretland</c:v>
                </c:pt>
                <c:pt idx="7">
                  <c:v>Danmörk</c:v>
                </c:pt>
                <c:pt idx="8">
                  <c:v>Önnur lönd</c:v>
                </c:pt>
              </c:strCache>
            </c:strRef>
          </c:cat>
          <c:val>
            <c:numRef>
              <c:f>Sheet2!$K$16:$K$24</c:f>
              <c:numCache>
                <c:formatCode>0.0%</c:formatCode>
                <c:ptCount val="9"/>
                <c:pt idx="0">
                  <c:v>0.43459552495697074</c:v>
                </c:pt>
                <c:pt idx="1">
                  <c:v>9.2716731588006154E-2</c:v>
                </c:pt>
                <c:pt idx="2">
                  <c:v>4.1919557930972011E-2</c:v>
                </c:pt>
                <c:pt idx="3">
                  <c:v>3.4174291149560651E-2</c:v>
                </c:pt>
                <c:pt idx="4">
                  <c:v>2.9191955793097201E-2</c:v>
                </c:pt>
                <c:pt idx="5">
                  <c:v>2.7787843101730228E-2</c:v>
                </c:pt>
                <c:pt idx="6">
                  <c:v>2.2782860766373765E-2</c:v>
                </c:pt>
                <c:pt idx="7">
                  <c:v>2.1061690370504576E-2</c:v>
                </c:pt>
                <c:pt idx="8">
                  <c:v>0.29576954434278468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4-4E0B-86B5-16CCCB763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200" b="1"/>
              <a:t>Mynd 1: Samanburður á fjölda innflytjenda</a:t>
            </a:r>
            <a:r>
              <a:rPr lang="is-IS" sz="1200" b="1" baseline="0"/>
              <a:t> eftir helstu þjóðum þann 1. des 2017 og 2018</a:t>
            </a:r>
            <a:endParaRPr lang="is-IS" sz="1200" b="1"/>
          </a:p>
        </c:rich>
      </c:tx>
      <c:layout>
        <c:manualLayout>
          <c:xMode val="edge"/>
          <c:yMode val="edge"/>
          <c:x val="0.22954615375336271"/>
          <c:y val="2.45149088286680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7.6566042905674217E-2"/>
          <c:y val="9.0852438249126671E-2"/>
          <c:w val="0.90965501453397335"/>
          <c:h val="0.79629020287368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Sheet2!$J$2</c:f>
              <c:strCache>
                <c:ptCount val="1"/>
                <c:pt idx="0">
                  <c:v>1.12.2017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1482319488892447E-17"/>
                  <c:y val="7.34853908728439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F10-4B38-A6BA-C0225E97542B}"/>
                </c:ext>
              </c:extLst>
            </c:dLbl>
            <c:dLbl>
              <c:idx val="1"/>
              <c:layout>
                <c:manualLayout>
                  <c:x val="-2.2964638977784894E-17"/>
                  <c:y val="4.899026058189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F10-4B38-A6BA-C0225E97542B}"/>
                </c:ext>
              </c:extLst>
            </c:dLbl>
            <c:dLbl>
              <c:idx val="2"/>
              <c:layout>
                <c:manualLayout>
                  <c:x val="0"/>
                  <c:y val="4.8990260581896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F10-4B38-A6BA-C0225E97542B}"/>
                </c:ext>
              </c:extLst>
            </c:dLbl>
            <c:dLbl>
              <c:idx val="3"/>
              <c:layout>
                <c:manualLayout>
                  <c:x val="-4.5929277955569788E-17"/>
                  <c:y val="9.7980521163792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F10-4B38-A6BA-C0225E97542B}"/>
                </c:ext>
              </c:extLst>
            </c:dLbl>
            <c:dLbl>
              <c:idx val="4"/>
              <c:layout>
                <c:manualLayout>
                  <c:x val="-9.1858555911139576E-17"/>
                  <c:y val="7.348539087284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F10-4B38-A6BA-C0225E97542B}"/>
                </c:ext>
              </c:extLst>
            </c:dLbl>
            <c:dLbl>
              <c:idx val="5"/>
              <c:layout>
                <c:manualLayout>
                  <c:x val="0"/>
                  <c:y val="7.348539087284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F10-4B38-A6BA-C0225E97542B}"/>
                </c:ext>
              </c:extLst>
            </c:dLbl>
            <c:dLbl>
              <c:idx val="6"/>
              <c:layout>
                <c:manualLayout>
                  <c:x val="0"/>
                  <c:y val="4.8990260581896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F10-4B38-A6BA-C0225E97542B}"/>
                </c:ext>
              </c:extLst>
            </c:dLbl>
            <c:dLbl>
              <c:idx val="7"/>
              <c:layout>
                <c:manualLayout>
                  <c:x val="-9.1858555911139576E-17"/>
                  <c:y val="7.348539087284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F10-4B38-A6BA-C0225E97542B}"/>
                </c:ext>
              </c:extLst>
            </c:dLbl>
            <c:dLbl>
              <c:idx val="8"/>
              <c:layout>
                <c:manualLayout>
                  <c:x val="-1.252631141850219E-3"/>
                  <c:y val="7.348539087284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F10-4B38-A6BA-C0225E9754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Sheet2!$I$3:$I$11</c:f>
              <c:strCache>
                <c:ptCount val="9"/>
                <c:pt idx="0">
                  <c:v>Pólland</c:v>
                </c:pt>
                <c:pt idx="1">
                  <c:v>Litháen</c:v>
                </c:pt>
                <c:pt idx="2">
                  <c:v>Lettland</c:v>
                </c:pt>
                <c:pt idx="3">
                  <c:v>Rúmenía</c:v>
                </c:pt>
                <c:pt idx="4">
                  <c:v>Þýskaland</c:v>
                </c:pt>
                <c:pt idx="5">
                  <c:v>Portúgal</c:v>
                </c:pt>
                <c:pt idx="6">
                  <c:v>Bretland</c:v>
                </c:pt>
                <c:pt idx="7">
                  <c:v>Danmörk</c:v>
                </c:pt>
                <c:pt idx="8">
                  <c:v>Önnur lönd</c:v>
                </c:pt>
              </c:strCache>
            </c:strRef>
          </c:cat>
          <c:val>
            <c:numRef>
              <c:f>Sheet2!$J$3:$J$11</c:f>
              <c:numCache>
                <c:formatCode>#,##0</c:formatCode>
                <c:ptCount val="9"/>
                <c:pt idx="0">
                  <c:v>17010</c:v>
                </c:pt>
                <c:pt idx="1">
                  <c:v>3369</c:v>
                </c:pt>
                <c:pt idx="2">
                  <c:v>1386</c:v>
                </c:pt>
                <c:pt idx="3">
                  <c:v>1010</c:v>
                </c:pt>
                <c:pt idx="4">
                  <c:v>1181</c:v>
                </c:pt>
                <c:pt idx="5">
                  <c:v>986</c:v>
                </c:pt>
                <c:pt idx="6">
                  <c:v>922</c:v>
                </c:pt>
                <c:pt idx="7">
                  <c:v>918</c:v>
                </c:pt>
                <c:pt idx="8">
                  <c:v>11030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0-4B38-A6BA-C0225E97542B}"/>
            </c:ext>
          </c:extLst>
        </c:ser>
        <c:ser>
          <c:idx val="1"/>
          <c:order val="1"/>
          <c:tx>
            <c:strRef>
              <c:f>Sheet2!$K$2</c:f>
              <c:strCache>
                <c:ptCount val="1"/>
                <c:pt idx="0">
                  <c:v>1.12.2018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9.7980521163792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F10-4B38-A6BA-C0225E97542B}"/>
                </c:ext>
              </c:extLst>
            </c:dLbl>
            <c:dLbl>
              <c:idx val="1"/>
              <c:layout>
                <c:manualLayout>
                  <c:x val="-4.5929277955569788E-17"/>
                  <c:y val="7.348539087284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F10-4B38-A6BA-C0225E97542B}"/>
                </c:ext>
              </c:extLst>
            </c:dLbl>
            <c:dLbl>
              <c:idx val="2"/>
              <c:layout>
                <c:manualLayout>
                  <c:x val="2.505262283700438E-3"/>
                  <c:y val="9.79805211637907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F10-4B38-A6BA-C0225E97542B}"/>
                </c:ext>
              </c:extLst>
            </c:dLbl>
            <c:dLbl>
              <c:idx val="3"/>
              <c:layout>
                <c:manualLayout>
                  <c:x val="0"/>
                  <c:y val="4.8990260581896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F10-4B38-A6BA-C0225E97542B}"/>
                </c:ext>
              </c:extLst>
            </c:dLbl>
            <c:dLbl>
              <c:idx val="4"/>
              <c:layout>
                <c:manualLayout>
                  <c:x val="2.505262283700438E-3"/>
                  <c:y val="7.348539087284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F10-4B38-A6BA-C0225E97542B}"/>
                </c:ext>
              </c:extLst>
            </c:dLbl>
            <c:dLbl>
              <c:idx val="5"/>
              <c:layout>
                <c:manualLayout>
                  <c:x val="1.2526311418501273E-3"/>
                  <c:y val="7.348539087284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F10-4B38-A6BA-C0225E97542B}"/>
                </c:ext>
              </c:extLst>
            </c:dLbl>
            <c:dLbl>
              <c:idx val="6"/>
              <c:layout>
                <c:manualLayout>
                  <c:x val="-1.8371711182227915E-16"/>
                  <c:y val="7.348539087284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10-4B38-A6BA-C0225E97542B}"/>
                </c:ext>
              </c:extLst>
            </c:dLbl>
            <c:dLbl>
              <c:idx val="7"/>
              <c:layout>
                <c:manualLayout>
                  <c:x val="0"/>
                  <c:y val="7.348539087284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F10-4B38-A6BA-C0225E97542B}"/>
                </c:ext>
              </c:extLst>
            </c:dLbl>
            <c:dLbl>
              <c:idx val="8"/>
              <c:layout>
                <c:manualLayout>
                  <c:x val="0"/>
                  <c:y val="4.8990260581896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F10-4B38-A6BA-C0225E9754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Sheet2!$I$3:$I$11</c:f>
              <c:strCache>
                <c:ptCount val="9"/>
                <c:pt idx="0">
                  <c:v>Pólland</c:v>
                </c:pt>
                <c:pt idx="1">
                  <c:v>Litháen</c:v>
                </c:pt>
                <c:pt idx="2">
                  <c:v>Lettland</c:v>
                </c:pt>
                <c:pt idx="3">
                  <c:v>Rúmenía</c:v>
                </c:pt>
                <c:pt idx="4">
                  <c:v>Þýskaland</c:v>
                </c:pt>
                <c:pt idx="5">
                  <c:v>Portúgal</c:v>
                </c:pt>
                <c:pt idx="6">
                  <c:v>Bretland</c:v>
                </c:pt>
                <c:pt idx="7">
                  <c:v>Danmörk</c:v>
                </c:pt>
                <c:pt idx="8">
                  <c:v>Önnur lönd</c:v>
                </c:pt>
              </c:strCache>
            </c:strRef>
          </c:cat>
          <c:val>
            <c:numRef>
              <c:f>Sheet2!$K$3:$K$11</c:f>
              <c:numCache>
                <c:formatCode>#,##0</c:formatCode>
                <c:ptCount val="9"/>
                <c:pt idx="0">
                  <c:v>19190</c:v>
                </c:pt>
                <c:pt idx="1">
                  <c:v>4094</c:v>
                </c:pt>
                <c:pt idx="2">
                  <c:v>1851</c:v>
                </c:pt>
                <c:pt idx="3">
                  <c:v>1509</c:v>
                </c:pt>
                <c:pt idx="4">
                  <c:v>1289</c:v>
                </c:pt>
                <c:pt idx="5">
                  <c:v>1227</c:v>
                </c:pt>
                <c:pt idx="6">
                  <c:v>1006</c:v>
                </c:pt>
                <c:pt idx="7">
                  <c:v>930</c:v>
                </c:pt>
                <c:pt idx="8">
                  <c:v>13060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10-4B38-A6BA-C0225E9754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1436360"/>
        <c:axId val="771438984"/>
      </c:barChart>
      <c:catAx>
        <c:axId val="771436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71438984"/>
        <c:crosses val="autoZero"/>
        <c:auto val="1"/>
        <c:lblAlgn val="ctr"/>
        <c:lblOffset val="100"/>
        <c:noMultiLvlLbl val="0"/>
      </c:catAx>
      <c:valAx>
        <c:axId val="771438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b="1"/>
                  <a:t>Fjöldi</a:t>
                </a:r>
              </a:p>
            </c:rich>
          </c:tx>
          <c:layout>
            <c:manualLayout>
              <c:xMode val="edge"/>
              <c:yMode val="edge"/>
              <c:x val="7.5829376340199638E-3"/>
              <c:y val="0.438318972407427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7143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is-IS"/>
              <a:t>Fjöldi innflytjenda og hlutfall af íbúafjölda landsins 2015 - 2018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Sheet2!$D$49</c:f>
              <c:strCache>
                <c:ptCount val="1"/>
                <c:pt idx="0">
                  <c:v>Aðrir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5158820371013486E-3"/>
                  <c:y val="-2.497751163507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B5E-4E97-81EB-F7307AEC5B92}"/>
                </c:ext>
              </c:extLst>
            </c:dLbl>
            <c:dLbl>
              <c:idx val="1"/>
              <c:layout>
                <c:manualLayout>
                  <c:x val="-1.5052940123671163E-3"/>
                  <c:y val="-1.8733133726303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B5E-4E97-81EB-F7307AEC5B92}"/>
                </c:ext>
              </c:extLst>
            </c:dLbl>
            <c:dLbl>
              <c:idx val="2"/>
              <c:layout>
                <c:manualLayout>
                  <c:x val="-1.4800122596291113E-3"/>
                  <c:y val="-2.214098533922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B5E-4E97-81EB-F7307AEC5B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Sheet2!$B$50:$B$53</c:f>
              <c:numCache>
                <c:formatCode>m/d/yyyy</c:formatCode>
                <c:ptCount val="4"/>
                <c:pt idx="0">
                  <c:v>42339</c:v>
                </c:pt>
                <c:pt idx="1">
                  <c:v>42705</c:v>
                </c:pt>
                <c:pt idx="2">
                  <c:v>43070</c:v>
                </c:pt>
                <c:pt idx="3">
                  <c:v>43435</c:v>
                </c:pt>
              </c:numCache>
            </c:numRef>
          </c:cat>
          <c:val>
            <c:numRef>
              <c:f>Sheet2!$D$50:$D$53</c:f>
              <c:numCache>
                <c:formatCode>#,##0</c:formatCode>
                <c:ptCount val="4"/>
                <c:pt idx="0">
                  <c:v>26347</c:v>
                </c:pt>
                <c:pt idx="1">
                  <c:v>30153</c:v>
                </c:pt>
                <c:pt idx="2">
                  <c:v>37583</c:v>
                </c:pt>
                <c:pt idx="3">
                  <c:v>44156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E-4E97-81EB-F7307AEC5B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7"/>
        <c:axId val="833300336"/>
        <c:axId val="833290496"/>
      </c:barChart>
      <c:lineChart>
        <c:grouping val="standard"/>
        <c:varyColors val="0"/>
        <c:ser>
          <c:idx val="1"/>
          <c:order val="1"/>
          <c:tx>
            <c:strRef>
              <c:f>Sheet2!$E$49</c:f>
              <c:strCache>
                <c:ptCount val="1"/>
                <c:pt idx="0">
                  <c:v>Hlutfall innflytjenda 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045104617108181E-2"/>
                  <c:y val="5.8500437446454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B5E-4E97-81EB-F7307AEC5B92}"/>
                </c:ext>
              </c:extLst>
            </c:dLbl>
            <c:dLbl>
              <c:idx val="1"/>
              <c:layout>
                <c:manualLayout>
                  <c:x val="-2.5590019235280263E-2"/>
                  <c:y val="5.1989003199293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B5E-4E97-81EB-F7307AEC5B92}"/>
                </c:ext>
              </c:extLst>
            </c:dLbl>
            <c:dLbl>
              <c:idx val="2"/>
              <c:layout>
                <c:manualLayout>
                  <c:x val="-2.860075367992573E-2"/>
                  <c:y val="4.1071109315350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B5E-4E97-81EB-F7307AEC5B92}"/>
                </c:ext>
              </c:extLst>
            </c:dLbl>
            <c:dLbl>
              <c:idx val="3"/>
              <c:layout>
                <c:manualLayout>
                  <c:x val="-2.8524893939109789E-2"/>
                  <c:y val="3.1461123040813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B5E-4E97-81EB-F7307AEC5B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Sheet2!$B$50:$B$53</c:f>
              <c:numCache>
                <c:formatCode>m/d/yyyy</c:formatCode>
                <c:ptCount val="4"/>
                <c:pt idx="0">
                  <c:v>42339</c:v>
                </c:pt>
                <c:pt idx="1">
                  <c:v>42705</c:v>
                </c:pt>
                <c:pt idx="2">
                  <c:v>43070</c:v>
                </c:pt>
                <c:pt idx="3">
                  <c:v>43435</c:v>
                </c:pt>
              </c:numCache>
            </c:numRef>
          </c:cat>
          <c:val>
            <c:numRef>
              <c:f>Sheet2!$E$50:$E$53</c:f>
              <c:numCache>
                <c:formatCode>0.0%</c:formatCode>
                <c:ptCount val="4"/>
                <c:pt idx="0">
                  <c:v>7.9292993132174056E-2</c:v>
                </c:pt>
                <c:pt idx="1">
                  <c:v>8.9189213172069251E-2</c:v>
                </c:pt>
                <c:pt idx="2">
                  <c:v>0.10800302315356299</c:v>
                </c:pt>
                <c:pt idx="3">
                  <c:v>0.12379932375222191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5E-4E97-81EB-F7307AEC5B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3314768"/>
        <c:axId val="833320016"/>
      </c:lineChart>
      <c:dateAx>
        <c:axId val="833300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Tímabil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33290496"/>
        <c:crosses val="autoZero"/>
        <c:auto val="1"/>
        <c:lblOffset val="100"/>
        <c:baseTimeUnit val="years"/>
      </c:dateAx>
      <c:valAx>
        <c:axId val="83329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b="1"/>
                  <a:t>Fjöldi innflytjenda</a:t>
                </a:r>
              </a:p>
            </c:rich>
          </c:tx>
          <c:layout>
            <c:manualLayout>
              <c:xMode val="edge"/>
              <c:yMode val="edge"/>
              <c:x val="7.7173422136783435E-3"/>
              <c:y val="0.364048152036369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33300336"/>
        <c:crosses val="autoZero"/>
        <c:crossBetween val="between"/>
      </c:valAx>
      <c:valAx>
        <c:axId val="8333200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b="1"/>
                  <a:t>Hlutfall innflytjenda (%)</a:t>
                </a:r>
              </a:p>
            </c:rich>
          </c:tx>
          <c:layout>
            <c:manualLayout>
              <c:xMode val="edge"/>
              <c:yMode val="edge"/>
              <c:x val="0.97338383502335868"/>
              <c:y val="0.336781021028343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33314768"/>
        <c:crosses val="max"/>
        <c:crossBetween val="between"/>
      </c:valAx>
      <c:dateAx>
        <c:axId val="833314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33320016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38099</xdr:rowOff>
    </xdr:from>
    <xdr:to>
      <xdr:col>26</xdr:col>
      <xdr:colOff>247650</xdr:colOff>
      <xdr:row>25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200023</xdr:colOff>
      <xdr:row>14</xdr:row>
      <xdr:rowOff>76200</xdr:rowOff>
    </xdr:from>
    <xdr:to>
      <xdr:col>29</xdr:col>
      <xdr:colOff>8984</xdr:colOff>
      <xdr:row>41</xdr:row>
      <xdr:rowOff>161745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15363</xdr:colOff>
      <xdr:row>41</xdr:row>
      <xdr:rowOff>30727</xdr:rowOff>
    </xdr:from>
    <xdr:to>
      <xdr:col>22</xdr:col>
      <xdr:colOff>445524</xdr:colOff>
      <xdr:row>68</xdr:row>
      <xdr:rowOff>115223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4"/>
  <sheetViews>
    <sheetView tabSelected="1" zoomScale="112" zoomScaleNormal="112" workbookViewId="0">
      <selection activeCell="A2" sqref="A2"/>
    </sheetView>
  </sheetViews>
  <sheetFormatPr defaultRowHeight="15" x14ac:dyDescent="0.25"/>
  <cols>
    <col min="1" max="1" width="5.140625" style="1" customWidth="1"/>
    <col min="2" max="2" width="29.140625" style="1" customWidth="1"/>
    <col min="3" max="3" width="12.5703125" style="26" customWidth="1"/>
    <col min="4" max="5" width="15.5703125" style="31" customWidth="1"/>
    <col min="6" max="6" width="20.7109375" style="31" bestFit="1" customWidth="1"/>
    <col min="7" max="7" width="19.7109375" style="31" bestFit="1" customWidth="1"/>
    <col min="8" max="8" width="9.140625" style="1"/>
    <col min="9" max="10" width="9.140625" style="46"/>
    <col min="11" max="11" width="11.28515625" style="1" bestFit="1" customWidth="1"/>
    <col min="12" max="14" width="9.140625" style="1"/>
    <col min="15" max="15" width="23.140625" style="1" bestFit="1" customWidth="1"/>
    <col min="16" max="16384" width="9.140625" style="1"/>
  </cols>
  <sheetData>
    <row r="1" spans="1:17" ht="18.75" x14ac:dyDescent="0.3">
      <c r="A1" s="10" t="s">
        <v>338</v>
      </c>
    </row>
    <row r="2" spans="1:17" x14ac:dyDescent="0.25">
      <c r="A2" s="11" t="s">
        <v>343</v>
      </c>
    </row>
    <row r="4" spans="1:17" ht="16.5" thickBot="1" x14ac:dyDescent="0.3">
      <c r="A4" s="12" t="s">
        <v>212</v>
      </c>
      <c r="B4" s="13" t="s">
        <v>0</v>
      </c>
      <c r="C4" s="27">
        <v>43070</v>
      </c>
      <c r="D4" s="27">
        <v>43435</v>
      </c>
      <c r="E4" s="27">
        <v>43466</v>
      </c>
      <c r="F4" s="42" t="s">
        <v>339</v>
      </c>
      <c r="G4" s="42" t="s">
        <v>340</v>
      </c>
    </row>
    <row r="5" spans="1:17" x14ac:dyDescent="0.25">
      <c r="A5" s="5" t="s">
        <v>111</v>
      </c>
      <c r="B5" s="5" t="s">
        <v>328</v>
      </c>
      <c r="C5" s="28">
        <v>17010</v>
      </c>
      <c r="D5" s="31">
        <v>19190</v>
      </c>
      <c r="E5" s="31">
        <v>19269</v>
      </c>
      <c r="F5" s="43">
        <f t="shared" ref="F5:F36" si="0">D5/C5-1</f>
        <v>0.12815990593768367</v>
      </c>
      <c r="G5" s="43">
        <f t="shared" ref="G5:G36" si="1">E5/D5-1</f>
        <v>4.1167274622198047E-3</v>
      </c>
      <c r="H5" s="51"/>
      <c r="I5" s="47">
        <f>D5-C5</f>
        <v>2180</v>
      </c>
      <c r="J5" s="47">
        <f>E5-D5</f>
        <v>79</v>
      </c>
      <c r="K5" s="46"/>
      <c r="L5" s="46"/>
      <c r="M5" s="5"/>
      <c r="N5" s="5"/>
      <c r="P5" s="2"/>
      <c r="Q5" s="3"/>
    </row>
    <row r="6" spans="1:17" x14ac:dyDescent="0.25">
      <c r="A6" s="14" t="s">
        <v>83</v>
      </c>
      <c r="B6" s="14" t="s">
        <v>329</v>
      </c>
      <c r="C6" s="29">
        <v>3369</v>
      </c>
      <c r="D6" s="32">
        <v>4094</v>
      </c>
      <c r="E6" s="32">
        <v>4093</v>
      </c>
      <c r="F6" s="44">
        <f t="shared" si="0"/>
        <v>0.21519738794894638</v>
      </c>
      <c r="G6" s="44">
        <f t="shared" si="1"/>
        <v>-2.442598925256334E-4</v>
      </c>
      <c r="H6" s="51"/>
      <c r="J6" s="47">
        <f t="shared" ref="J6:J68" si="2">E6-D6</f>
        <v>-1</v>
      </c>
      <c r="K6" s="46"/>
      <c r="L6" s="46"/>
      <c r="M6" s="5"/>
      <c r="N6" s="5"/>
      <c r="P6" s="2"/>
      <c r="Q6" s="3"/>
    </row>
    <row r="7" spans="1:17" x14ac:dyDescent="0.25">
      <c r="A7" s="5" t="s">
        <v>85</v>
      </c>
      <c r="B7" s="5" t="s">
        <v>168</v>
      </c>
      <c r="C7" s="28">
        <v>1386</v>
      </c>
      <c r="D7" s="31">
        <v>1851</v>
      </c>
      <c r="E7" s="31">
        <v>1862</v>
      </c>
      <c r="F7" s="43">
        <f t="shared" si="0"/>
        <v>0.33549783549783552</v>
      </c>
      <c r="G7" s="43">
        <f t="shared" si="1"/>
        <v>5.9427336574824352E-3</v>
      </c>
      <c r="H7" s="51"/>
      <c r="J7" s="47">
        <f t="shared" si="2"/>
        <v>11</v>
      </c>
      <c r="K7" s="46"/>
      <c r="L7" s="46"/>
      <c r="M7" s="5"/>
      <c r="N7" s="5"/>
      <c r="P7" s="2"/>
      <c r="Q7" s="3"/>
    </row>
    <row r="8" spans="1:17" x14ac:dyDescent="0.25">
      <c r="A8" s="14" t="s">
        <v>116</v>
      </c>
      <c r="B8" s="14" t="s">
        <v>169</v>
      </c>
      <c r="C8" s="29">
        <v>1010</v>
      </c>
      <c r="D8" s="32">
        <v>1509</v>
      </c>
      <c r="E8" s="32">
        <v>1528</v>
      </c>
      <c r="F8" s="44">
        <f t="shared" si="0"/>
        <v>0.49405940594059405</v>
      </c>
      <c r="G8" s="44">
        <f t="shared" si="1"/>
        <v>1.2591119946984808E-2</v>
      </c>
      <c r="H8" s="51"/>
      <c r="J8" s="47">
        <f t="shared" si="2"/>
        <v>19</v>
      </c>
      <c r="K8" s="46"/>
      <c r="L8" s="46"/>
      <c r="M8" s="5"/>
      <c r="N8" s="5"/>
      <c r="P8" s="2"/>
      <c r="Q8" s="3"/>
    </row>
    <row r="9" spans="1:17" x14ac:dyDescent="0.25">
      <c r="A9" s="5" t="s">
        <v>34</v>
      </c>
      <c r="B9" s="5" t="s">
        <v>170</v>
      </c>
      <c r="C9" s="28">
        <v>1181</v>
      </c>
      <c r="D9" s="31">
        <v>1289</v>
      </c>
      <c r="E9" s="31">
        <v>1290</v>
      </c>
      <c r="F9" s="43">
        <f t="shared" si="0"/>
        <v>9.1447925486875636E-2</v>
      </c>
      <c r="G9" s="43">
        <f t="shared" si="1"/>
        <v>7.7579519006976128E-4</v>
      </c>
      <c r="H9" s="51"/>
      <c r="J9" s="47">
        <f t="shared" si="2"/>
        <v>1</v>
      </c>
      <c r="K9" s="46"/>
      <c r="L9" s="46"/>
      <c r="M9" s="5"/>
      <c r="N9" s="5"/>
      <c r="P9" s="2"/>
      <c r="Q9" s="3"/>
    </row>
    <row r="10" spans="1:17" x14ac:dyDescent="0.25">
      <c r="A10" s="14" t="s">
        <v>113</v>
      </c>
      <c r="B10" s="14" t="s">
        <v>174</v>
      </c>
      <c r="C10" s="29">
        <v>986</v>
      </c>
      <c r="D10" s="32">
        <v>1227</v>
      </c>
      <c r="E10" s="32">
        <v>1230</v>
      </c>
      <c r="F10" s="44">
        <f t="shared" si="0"/>
        <v>0.24442190669371189</v>
      </c>
      <c r="G10" s="44">
        <f t="shared" si="1"/>
        <v>2.4449877750611915E-3</v>
      </c>
      <c r="H10" s="51"/>
      <c r="J10" s="47">
        <f t="shared" si="2"/>
        <v>3</v>
      </c>
      <c r="K10" s="46"/>
      <c r="L10" s="46"/>
      <c r="M10" s="5"/>
      <c r="N10" s="5"/>
      <c r="Q10" s="3"/>
    </row>
    <row r="11" spans="1:17" x14ac:dyDescent="0.25">
      <c r="A11" s="5" t="s">
        <v>50</v>
      </c>
      <c r="B11" s="5" t="s">
        <v>172</v>
      </c>
      <c r="C11" s="28">
        <v>922</v>
      </c>
      <c r="D11" s="31">
        <v>1006</v>
      </c>
      <c r="E11" s="31">
        <v>1005</v>
      </c>
      <c r="F11" s="43">
        <f t="shared" si="0"/>
        <v>9.1106290672451129E-2</v>
      </c>
      <c r="G11" s="43">
        <f t="shared" si="1"/>
        <v>-9.9403578528822756E-4</v>
      </c>
      <c r="H11" s="51"/>
      <c r="J11" s="47">
        <f t="shared" si="2"/>
        <v>-1</v>
      </c>
      <c r="K11" s="46"/>
      <c r="L11" s="46"/>
      <c r="M11" s="5"/>
      <c r="N11" s="5"/>
      <c r="P11" s="2"/>
      <c r="Q11" s="3"/>
    </row>
    <row r="12" spans="1:17" x14ac:dyDescent="0.25">
      <c r="A12" s="14" t="s">
        <v>45</v>
      </c>
      <c r="B12" s="14" t="s">
        <v>173</v>
      </c>
      <c r="C12" s="29">
        <v>809</v>
      </c>
      <c r="D12" s="32">
        <v>923</v>
      </c>
      <c r="E12" s="32">
        <v>929</v>
      </c>
      <c r="F12" s="44">
        <f t="shared" si="0"/>
        <v>0.14091470951792329</v>
      </c>
      <c r="G12" s="44">
        <f t="shared" si="1"/>
        <v>6.50054171180936E-3</v>
      </c>
      <c r="H12" s="51"/>
      <c r="J12" s="47">
        <f t="shared" si="2"/>
        <v>6</v>
      </c>
      <c r="K12" s="46"/>
      <c r="L12" s="46"/>
      <c r="M12" s="5"/>
      <c r="N12" s="5"/>
      <c r="P12" s="2"/>
      <c r="Q12" s="3"/>
    </row>
    <row r="13" spans="1:17" x14ac:dyDescent="0.25">
      <c r="A13" s="5" t="s">
        <v>36</v>
      </c>
      <c r="B13" s="5" t="s">
        <v>180</v>
      </c>
      <c r="C13" s="28">
        <v>918</v>
      </c>
      <c r="D13" s="31">
        <v>930</v>
      </c>
      <c r="E13" s="31">
        <v>921</v>
      </c>
      <c r="F13" s="43">
        <f t="shared" si="0"/>
        <v>1.3071895424836555E-2</v>
      </c>
      <c r="G13" s="43">
        <f t="shared" si="1"/>
        <v>-9.6774193548386789E-3</v>
      </c>
      <c r="H13" s="51"/>
      <c r="J13" s="47">
        <f t="shared" si="2"/>
        <v>-9</v>
      </c>
      <c r="K13" s="46"/>
      <c r="L13" s="46"/>
      <c r="M13" s="5"/>
      <c r="N13" s="5"/>
      <c r="P13" s="2"/>
      <c r="Q13" s="3"/>
    </row>
    <row r="14" spans="1:17" x14ac:dyDescent="0.25">
      <c r="A14" s="14" t="s">
        <v>109</v>
      </c>
      <c r="B14" s="14" t="s">
        <v>171</v>
      </c>
      <c r="C14" s="29">
        <v>683</v>
      </c>
      <c r="D14" s="32">
        <v>886</v>
      </c>
      <c r="E14" s="32">
        <v>887</v>
      </c>
      <c r="F14" s="44">
        <f t="shared" si="0"/>
        <v>0.29721815519765737</v>
      </c>
      <c r="G14" s="44">
        <f t="shared" si="1"/>
        <v>1.1286681715576563E-3</v>
      </c>
      <c r="H14" s="51"/>
      <c r="J14" s="47">
        <f t="shared" si="2"/>
        <v>1</v>
      </c>
      <c r="K14" s="46"/>
      <c r="L14" s="46"/>
      <c r="M14" s="5"/>
      <c r="N14" s="5"/>
      <c r="P14" s="2"/>
      <c r="Q14" s="3"/>
    </row>
    <row r="15" spans="1:17" x14ac:dyDescent="0.25">
      <c r="A15" s="5" t="s">
        <v>142</v>
      </c>
      <c r="B15" s="5" t="s">
        <v>175</v>
      </c>
      <c r="C15" s="28">
        <v>685</v>
      </c>
      <c r="D15" s="31">
        <v>738</v>
      </c>
      <c r="E15" s="31">
        <v>748</v>
      </c>
      <c r="F15" s="43">
        <f t="shared" si="0"/>
        <v>7.7372262773722555E-2</v>
      </c>
      <c r="G15" s="43">
        <f t="shared" si="1"/>
        <v>1.3550135501354976E-2</v>
      </c>
      <c r="H15" s="51"/>
      <c r="J15" s="47">
        <f t="shared" si="2"/>
        <v>10</v>
      </c>
      <c r="K15" s="46"/>
      <c r="L15" s="46"/>
      <c r="M15" s="5"/>
      <c r="N15" s="5"/>
      <c r="P15" s="2"/>
      <c r="Q15" s="3"/>
    </row>
    <row r="16" spans="1:17" x14ac:dyDescent="0.25">
      <c r="A16" s="14" t="s">
        <v>33</v>
      </c>
      <c r="B16" s="14" t="s">
        <v>176</v>
      </c>
      <c r="C16" s="29">
        <v>508</v>
      </c>
      <c r="D16" s="32">
        <v>699</v>
      </c>
      <c r="E16" s="32">
        <v>692</v>
      </c>
      <c r="F16" s="44">
        <f t="shared" si="0"/>
        <v>0.37598425196850394</v>
      </c>
      <c r="G16" s="44">
        <f t="shared" si="1"/>
        <v>-1.0014306151645225E-2</v>
      </c>
      <c r="H16" s="35"/>
      <c r="J16" s="47">
        <f t="shared" si="2"/>
        <v>-7</v>
      </c>
      <c r="K16" s="46"/>
      <c r="L16" s="46"/>
      <c r="P16" s="2"/>
      <c r="Q16" s="3"/>
    </row>
    <row r="17" spans="1:18" x14ac:dyDescent="0.25">
      <c r="A17" s="5" t="s">
        <v>49</v>
      </c>
      <c r="B17" s="5" t="s">
        <v>177</v>
      </c>
      <c r="C17" s="28">
        <v>549</v>
      </c>
      <c r="D17" s="31">
        <v>662</v>
      </c>
      <c r="E17" s="31">
        <v>668</v>
      </c>
      <c r="F17" s="43">
        <f t="shared" si="0"/>
        <v>0.20582877959927148</v>
      </c>
      <c r="G17" s="43">
        <f t="shared" si="1"/>
        <v>9.0634441087613649E-3</v>
      </c>
      <c r="H17" s="35"/>
      <c r="J17" s="47">
        <f t="shared" si="2"/>
        <v>6</v>
      </c>
      <c r="K17" s="46"/>
      <c r="L17" s="46"/>
      <c r="P17" s="2"/>
      <c r="Q17" s="3"/>
    </row>
    <row r="18" spans="1:18" x14ac:dyDescent="0.25">
      <c r="A18" s="15" t="s">
        <v>61</v>
      </c>
      <c r="B18" s="15" t="s">
        <v>178</v>
      </c>
      <c r="C18" s="24">
        <v>352</v>
      </c>
      <c r="D18" s="32">
        <v>663</v>
      </c>
      <c r="E18" s="32">
        <v>665</v>
      </c>
      <c r="F18" s="44">
        <f t="shared" si="0"/>
        <v>0.88352272727272729</v>
      </c>
      <c r="G18" s="44">
        <f t="shared" si="1"/>
        <v>3.0165912518853588E-3</v>
      </c>
      <c r="H18" s="35"/>
      <c r="J18" s="47">
        <f t="shared" si="2"/>
        <v>2</v>
      </c>
      <c r="K18" s="46"/>
      <c r="L18" s="46"/>
      <c r="Q18" s="3"/>
    </row>
    <row r="19" spans="1:18" x14ac:dyDescent="0.25">
      <c r="A19" s="5" t="s">
        <v>134</v>
      </c>
      <c r="B19" s="5" t="s">
        <v>179</v>
      </c>
      <c r="C19" s="28">
        <v>525</v>
      </c>
      <c r="D19" s="31">
        <v>544</v>
      </c>
      <c r="E19" s="31">
        <v>533</v>
      </c>
      <c r="F19" s="43">
        <f t="shared" si="0"/>
        <v>3.6190476190476106E-2</v>
      </c>
      <c r="G19" s="43">
        <f t="shared" si="1"/>
        <v>-2.0220588235294157E-2</v>
      </c>
      <c r="H19" s="35"/>
      <c r="J19" s="47">
        <f t="shared" si="2"/>
        <v>-11</v>
      </c>
      <c r="K19" s="46"/>
      <c r="L19" s="46"/>
    </row>
    <row r="20" spans="1:18" x14ac:dyDescent="0.25">
      <c r="A20" s="14" t="s">
        <v>63</v>
      </c>
      <c r="B20" s="16" t="s">
        <v>181</v>
      </c>
      <c r="C20" s="29">
        <v>432</v>
      </c>
      <c r="D20" s="32">
        <v>479</v>
      </c>
      <c r="E20" s="32">
        <v>487</v>
      </c>
      <c r="F20" s="44">
        <f t="shared" si="0"/>
        <v>0.10879629629629628</v>
      </c>
      <c r="G20" s="44">
        <f t="shared" si="1"/>
        <v>1.6701461377870652E-2</v>
      </c>
      <c r="H20" s="35"/>
      <c r="J20" s="47">
        <f t="shared" si="2"/>
        <v>8</v>
      </c>
      <c r="K20" s="46"/>
      <c r="L20" s="46"/>
      <c r="P20" s="2"/>
    </row>
    <row r="21" spans="1:18" x14ac:dyDescent="0.25">
      <c r="A21" s="5" t="s">
        <v>71</v>
      </c>
      <c r="B21" s="5" t="s">
        <v>182</v>
      </c>
      <c r="C21" s="28">
        <v>407</v>
      </c>
      <c r="D21" s="31">
        <v>476</v>
      </c>
      <c r="E21" s="31">
        <v>473</v>
      </c>
      <c r="F21" s="43">
        <f t="shared" si="0"/>
        <v>0.16953316953316944</v>
      </c>
      <c r="G21" s="43">
        <f t="shared" si="1"/>
        <v>-6.302521008403339E-3</v>
      </c>
      <c r="H21" s="35"/>
      <c r="J21" s="47">
        <f t="shared" si="2"/>
        <v>-3</v>
      </c>
      <c r="K21" s="46"/>
      <c r="L21" s="46"/>
    </row>
    <row r="22" spans="1:18" x14ac:dyDescent="0.25">
      <c r="A22" s="14" t="s">
        <v>124</v>
      </c>
      <c r="B22" s="16" t="s">
        <v>183</v>
      </c>
      <c r="C22" s="29">
        <v>429</v>
      </c>
      <c r="D22" s="32">
        <v>468</v>
      </c>
      <c r="E22" s="32">
        <v>471</v>
      </c>
      <c r="F22" s="44">
        <f t="shared" si="0"/>
        <v>9.0909090909090828E-2</v>
      </c>
      <c r="G22" s="44">
        <f t="shared" si="1"/>
        <v>6.4102564102563875E-3</v>
      </c>
      <c r="H22" s="35"/>
      <c r="J22" s="47">
        <f t="shared" si="2"/>
        <v>3</v>
      </c>
      <c r="K22" s="46"/>
      <c r="L22" s="46"/>
    </row>
    <row r="23" spans="1:18" x14ac:dyDescent="0.25">
      <c r="A23" s="5" t="s">
        <v>14</v>
      </c>
      <c r="B23" s="7" t="s">
        <v>185</v>
      </c>
      <c r="C23" s="28">
        <v>337</v>
      </c>
      <c r="D23" s="31">
        <v>403</v>
      </c>
      <c r="E23" s="31">
        <v>413</v>
      </c>
      <c r="F23" s="43">
        <f t="shared" si="0"/>
        <v>0.19584569732937696</v>
      </c>
      <c r="G23" s="43">
        <f t="shared" si="1"/>
        <v>2.4813895781637729E-2</v>
      </c>
      <c r="H23" s="35"/>
      <c r="J23" s="47">
        <f t="shared" si="2"/>
        <v>10</v>
      </c>
      <c r="K23" s="46"/>
      <c r="L23" s="46"/>
    </row>
    <row r="24" spans="1:18" x14ac:dyDescent="0.25">
      <c r="A24" s="14" t="s">
        <v>121</v>
      </c>
      <c r="B24" s="16" t="s">
        <v>184</v>
      </c>
      <c r="C24" s="29">
        <v>362</v>
      </c>
      <c r="D24" s="32">
        <v>394</v>
      </c>
      <c r="E24" s="32">
        <v>389</v>
      </c>
      <c r="F24" s="44">
        <f t="shared" si="0"/>
        <v>8.8397790055248615E-2</v>
      </c>
      <c r="G24" s="44">
        <f t="shared" si="1"/>
        <v>-1.2690355329949221E-2</v>
      </c>
      <c r="H24" s="35"/>
      <c r="J24" s="47">
        <f t="shared" si="2"/>
        <v>-5</v>
      </c>
      <c r="K24" s="46"/>
      <c r="L24" s="46"/>
    </row>
    <row r="25" spans="1:18" ht="16.5" customHeight="1" x14ac:dyDescent="0.25">
      <c r="A25" s="5" t="s">
        <v>147</v>
      </c>
      <c r="B25" s="7" t="s">
        <v>236</v>
      </c>
      <c r="C25" s="28">
        <v>325</v>
      </c>
      <c r="D25" s="31">
        <v>365</v>
      </c>
      <c r="E25" s="31">
        <v>372</v>
      </c>
      <c r="F25" s="43">
        <f t="shared" si="0"/>
        <v>0.12307692307692308</v>
      </c>
      <c r="G25" s="43">
        <f t="shared" si="1"/>
        <v>1.9178082191780854E-2</v>
      </c>
      <c r="H25" s="35"/>
      <c r="J25" s="47">
        <f t="shared" si="2"/>
        <v>7</v>
      </c>
      <c r="K25" s="46"/>
      <c r="L25" s="46"/>
      <c r="O25" s="17"/>
      <c r="P25" s="18"/>
      <c r="Q25" s="19"/>
      <c r="R25" s="17"/>
    </row>
    <row r="26" spans="1:18" x14ac:dyDescent="0.25">
      <c r="A26" s="14" t="s">
        <v>104</v>
      </c>
      <c r="B26" s="14" t="s">
        <v>186</v>
      </c>
      <c r="C26" s="29">
        <v>290</v>
      </c>
      <c r="D26" s="32">
        <v>315</v>
      </c>
      <c r="E26" s="32">
        <v>314</v>
      </c>
      <c r="F26" s="44">
        <f t="shared" si="0"/>
        <v>8.6206896551724199E-2</v>
      </c>
      <c r="G26" s="44">
        <f t="shared" si="1"/>
        <v>-3.1746031746031633E-3</v>
      </c>
      <c r="H26" s="35"/>
      <c r="J26" s="47">
        <f t="shared" si="2"/>
        <v>-1</v>
      </c>
      <c r="O26" s="17"/>
      <c r="P26" s="18"/>
      <c r="Q26" s="19"/>
      <c r="R26" s="17"/>
    </row>
    <row r="27" spans="1:18" x14ac:dyDescent="0.25">
      <c r="A27" s="5" t="s">
        <v>26</v>
      </c>
      <c r="B27" s="5" t="s">
        <v>261</v>
      </c>
      <c r="C27" s="28">
        <v>289</v>
      </c>
      <c r="D27" s="31">
        <v>314</v>
      </c>
      <c r="E27" s="31">
        <v>311</v>
      </c>
      <c r="F27" s="43">
        <f t="shared" si="0"/>
        <v>8.6505190311418678E-2</v>
      </c>
      <c r="G27" s="43">
        <f t="shared" si="1"/>
        <v>-9.5541401273885329E-3</v>
      </c>
      <c r="H27" s="35"/>
      <c r="J27" s="47">
        <f t="shared" si="2"/>
        <v>-3</v>
      </c>
      <c r="O27" s="17"/>
      <c r="P27" s="18"/>
      <c r="Q27" s="19"/>
      <c r="R27" s="17"/>
    </row>
    <row r="28" spans="1:18" x14ac:dyDescent="0.25">
      <c r="A28" s="14" t="s">
        <v>103</v>
      </c>
      <c r="B28" s="14" t="s">
        <v>187</v>
      </c>
      <c r="C28" s="29">
        <v>213</v>
      </c>
      <c r="D28" s="32">
        <v>237</v>
      </c>
      <c r="E28" s="32">
        <v>238</v>
      </c>
      <c r="F28" s="44">
        <f t="shared" si="0"/>
        <v>0.11267605633802824</v>
      </c>
      <c r="G28" s="44">
        <f t="shared" si="1"/>
        <v>4.2194092827003704E-3</v>
      </c>
      <c r="H28" s="35"/>
      <c r="J28" s="47">
        <f t="shared" si="2"/>
        <v>1</v>
      </c>
      <c r="O28" s="17"/>
      <c r="P28" s="18"/>
      <c r="Q28" s="19"/>
      <c r="R28" s="17"/>
    </row>
    <row r="29" spans="1:18" x14ac:dyDescent="0.25">
      <c r="A29" s="5" t="s">
        <v>140</v>
      </c>
      <c r="B29" s="5" t="s">
        <v>188</v>
      </c>
      <c r="C29" s="28">
        <v>188</v>
      </c>
      <c r="D29" s="31">
        <v>208</v>
      </c>
      <c r="E29" s="31">
        <v>209</v>
      </c>
      <c r="F29" s="43">
        <f t="shared" si="0"/>
        <v>0.1063829787234043</v>
      </c>
      <c r="G29" s="43">
        <f t="shared" si="1"/>
        <v>4.8076923076922906E-3</v>
      </c>
      <c r="H29" s="35"/>
      <c r="J29" s="47">
        <f t="shared" si="2"/>
        <v>1</v>
      </c>
      <c r="O29" s="17"/>
      <c r="P29" s="18"/>
      <c r="Q29" s="19"/>
      <c r="R29" s="17"/>
    </row>
    <row r="30" spans="1:18" x14ac:dyDescent="0.25">
      <c r="A30" s="14" t="s">
        <v>131</v>
      </c>
      <c r="B30" s="16" t="s">
        <v>190</v>
      </c>
      <c r="C30" s="29">
        <v>206</v>
      </c>
      <c r="D30" s="32">
        <v>203</v>
      </c>
      <c r="E30" s="32">
        <v>203</v>
      </c>
      <c r="F30" s="44">
        <f t="shared" si="0"/>
        <v>-1.4563106796116498E-2</v>
      </c>
      <c r="G30" s="44">
        <f t="shared" si="1"/>
        <v>0</v>
      </c>
      <c r="H30" s="35"/>
      <c r="J30" s="47">
        <f t="shared" si="2"/>
        <v>0</v>
      </c>
      <c r="O30" s="17"/>
      <c r="P30" s="18"/>
      <c r="Q30" s="19"/>
      <c r="R30" s="17"/>
    </row>
    <row r="31" spans="1:18" x14ac:dyDescent="0.25">
      <c r="A31" s="5" t="s">
        <v>56</v>
      </c>
      <c r="B31" s="7" t="s">
        <v>191</v>
      </c>
      <c r="C31" s="28">
        <v>135</v>
      </c>
      <c r="D31" s="31">
        <v>203</v>
      </c>
      <c r="E31" s="31">
        <v>201</v>
      </c>
      <c r="F31" s="43">
        <f t="shared" si="0"/>
        <v>0.50370370370370376</v>
      </c>
      <c r="G31" s="43">
        <f t="shared" si="1"/>
        <v>-9.8522167487684609E-3</v>
      </c>
      <c r="H31" s="35"/>
      <c r="J31" s="47">
        <f t="shared" si="2"/>
        <v>-2</v>
      </c>
      <c r="O31" s="17"/>
      <c r="P31" s="18"/>
      <c r="Q31" s="19"/>
      <c r="R31" s="17"/>
    </row>
    <row r="32" spans="1:18" ht="18.75" x14ac:dyDescent="0.3">
      <c r="A32" s="14" t="s">
        <v>118</v>
      </c>
      <c r="B32" s="14" t="s">
        <v>189</v>
      </c>
      <c r="C32" s="29">
        <v>185</v>
      </c>
      <c r="D32" s="32">
        <v>200</v>
      </c>
      <c r="E32" s="32">
        <v>200</v>
      </c>
      <c r="F32" s="44">
        <f t="shared" si="0"/>
        <v>8.1081081081081141E-2</v>
      </c>
      <c r="G32" s="44">
        <f t="shared" si="1"/>
        <v>0</v>
      </c>
      <c r="H32" s="35"/>
      <c r="J32" s="47">
        <f t="shared" si="2"/>
        <v>0</v>
      </c>
      <c r="K32" s="9"/>
      <c r="O32" s="17"/>
      <c r="P32" s="18"/>
      <c r="Q32" s="19"/>
      <c r="R32" s="17"/>
    </row>
    <row r="33" spans="1:18" x14ac:dyDescent="0.25">
      <c r="A33" s="5" t="s">
        <v>68</v>
      </c>
      <c r="B33" s="5" t="s">
        <v>192</v>
      </c>
      <c r="C33" s="28">
        <v>86</v>
      </c>
      <c r="D33" s="31">
        <v>165</v>
      </c>
      <c r="E33" s="31">
        <v>167</v>
      </c>
      <c r="F33" s="43">
        <f t="shared" si="0"/>
        <v>0.91860465116279078</v>
      </c>
      <c r="G33" s="43">
        <f t="shared" si="1"/>
        <v>1.2121212121212199E-2</v>
      </c>
      <c r="H33" s="35"/>
      <c r="J33" s="47">
        <f t="shared" si="2"/>
        <v>2</v>
      </c>
      <c r="O33" s="17"/>
      <c r="P33" s="17"/>
      <c r="Q33" s="17"/>
      <c r="R33" s="17"/>
    </row>
    <row r="34" spans="1:18" x14ac:dyDescent="0.25">
      <c r="A34" s="14" t="s">
        <v>20</v>
      </c>
      <c r="B34" s="14" t="s">
        <v>245</v>
      </c>
      <c r="C34" s="29">
        <v>138</v>
      </c>
      <c r="D34" s="30">
        <v>159</v>
      </c>
      <c r="E34" s="30">
        <v>161</v>
      </c>
      <c r="F34" s="44">
        <f t="shared" si="0"/>
        <v>0.15217391304347827</v>
      </c>
      <c r="G34" s="44">
        <f t="shared" si="1"/>
        <v>1.2578616352201255E-2</v>
      </c>
      <c r="H34" s="35"/>
      <c r="J34" s="47">
        <f t="shared" si="2"/>
        <v>2</v>
      </c>
      <c r="O34" s="17"/>
      <c r="P34" s="18"/>
      <c r="Q34" s="17"/>
      <c r="R34" s="17"/>
    </row>
    <row r="35" spans="1:18" x14ac:dyDescent="0.25">
      <c r="A35" s="5" t="s">
        <v>117</v>
      </c>
      <c r="B35" s="7" t="s">
        <v>239</v>
      </c>
      <c r="C35" s="28">
        <v>108</v>
      </c>
      <c r="D35" s="31">
        <v>146</v>
      </c>
      <c r="E35" s="31">
        <v>153</v>
      </c>
      <c r="F35" s="43">
        <f t="shared" si="0"/>
        <v>0.35185185185185186</v>
      </c>
      <c r="G35" s="43">
        <f t="shared" si="1"/>
        <v>4.7945205479452024E-2</v>
      </c>
      <c r="H35" s="35"/>
      <c r="J35" s="47">
        <f t="shared" si="2"/>
        <v>7</v>
      </c>
      <c r="O35" s="17"/>
      <c r="P35" s="17"/>
      <c r="Q35" s="17"/>
      <c r="R35" s="17"/>
    </row>
    <row r="36" spans="1:18" x14ac:dyDescent="0.25">
      <c r="A36" s="14" t="s">
        <v>47</v>
      </c>
      <c r="B36" s="14" t="s">
        <v>193</v>
      </c>
      <c r="C36" s="29">
        <v>125</v>
      </c>
      <c r="D36" s="32">
        <v>141</v>
      </c>
      <c r="E36" s="32">
        <v>142</v>
      </c>
      <c r="F36" s="44">
        <f t="shared" si="0"/>
        <v>0.12799999999999989</v>
      </c>
      <c r="G36" s="44">
        <f t="shared" si="1"/>
        <v>7.0921985815601829E-3</v>
      </c>
      <c r="H36" s="35"/>
      <c r="J36" s="47">
        <f t="shared" si="2"/>
        <v>1</v>
      </c>
      <c r="O36" s="17"/>
      <c r="P36" s="17"/>
      <c r="Q36" s="17"/>
      <c r="R36" s="17"/>
    </row>
    <row r="37" spans="1:18" x14ac:dyDescent="0.25">
      <c r="A37" s="5" t="s">
        <v>41</v>
      </c>
      <c r="B37" s="5" t="s">
        <v>194</v>
      </c>
      <c r="C37" s="28">
        <v>119</v>
      </c>
      <c r="D37" s="31">
        <v>133</v>
      </c>
      <c r="E37" s="31">
        <v>133</v>
      </c>
      <c r="F37" s="43">
        <f t="shared" ref="F37:F68" si="3">D37/C37-1</f>
        <v>0.11764705882352944</v>
      </c>
      <c r="G37" s="43">
        <f t="shared" ref="G37:G68" si="4">E37/D37-1</f>
        <v>0</v>
      </c>
      <c r="H37" s="35"/>
      <c r="J37" s="47">
        <f t="shared" si="2"/>
        <v>0</v>
      </c>
      <c r="O37" s="17"/>
      <c r="P37" s="17"/>
      <c r="Q37" s="17"/>
      <c r="R37" s="17"/>
    </row>
    <row r="38" spans="1:18" x14ac:dyDescent="0.25">
      <c r="A38" s="14" t="s">
        <v>67</v>
      </c>
      <c r="B38" s="14" t="s">
        <v>195</v>
      </c>
      <c r="C38" s="29">
        <v>119</v>
      </c>
      <c r="D38" s="32">
        <v>133</v>
      </c>
      <c r="E38" s="32">
        <v>129</v>
      </c>
      <c r="F38" s="44">
        <f t="shared" si="3"/>
        <v>0.11764705882352944</v>
      </c>
      <c r="G38" s="44">
        <f t="shared" si="4"/>
        <v>-3.007518796992481E-2</v>
      </c>
      <c r="H38" s="35"/>
      <c r="J38" s="47">
        <f t="shared" si="2"/>
        <v>-4</v>
      </c>
      <c r="O38" s="17"/>
      <c r="P38" s="17"/>
      <c r="Q38" s="17"/>
      <c r="R38" s="17"/>
    </row>
    <row r="39" spans="1:18" x14ac:dyDescent="0.25">
      <c r="A39" s="5" t="s">
        <v>3</v>
      </c>
      <c r="B39" s="7" t="s">
        <v>213</v>
      </c>
      <c r="C39" s="28">
        <v>85</v>
      </c>
      <c r="D39" s="26">
        <v>123</v>
      </c>
      <c r="E39" s="26">
        <v>125</v>
      </c>
      <c r="F39" s="43">
        <f t="shared" si="3"/>
        <v>0.44705882352941173</v>
      </c>
      <c r="G39" s="43">
        <f t="shared" si="4"/>
        <v>1.6260162601626105E-2</v>
      </c>
      <c r="H39" s="35"/>
      <c r="J39" s="47">
        <f t="shared" si="2"/>
        <v>2</v>
      </c>
      <c r="O39" s="17"/>
      <c r="P39" s="17"/>
      <c r="Q39" s="17"/>
      <c r="R39" s="17"/>
    </row>
    <row r="40" spans="1:18" x14ac:dyDescent="0.25">
      <c r="A40" s="14" t="s">
        <v>7</v>
      </c>
      <c r="B40" s="16" t="s">
        <v>196</v>
      </c>
      <c r="C40" s="29">
        <v>111</v>
      </c>
      <c r="D40" s="32">
        <v>113</v>
      </c>
      <c r="E40" s="32">
        <v>114</v>
      </c>
      <c r="F40" s="44">
        <f t="shared" si="3"/>
        <v>1.8018018018018056E-2</v>
      </c>
      <c r="G40" s="44">
        <f t="shared" si="4"/>
        <v>8.8495575221239076E-3</v>
      </c>
      <c r="H40" s="35"/>
      <c r="J40" s="47">
        <f t="shared" si="2"/>
        <v>1</v>
      </c>
      <c r="O40" s="17"/>
      <c r="P40" s="17"/>
      <c r="Q40" s="17"/>
      <c r="R40" s="17"/>
    </row>
    <row r="41" spans="1:18" x14ac:dyDescent="0.25">
      <c r="A41" s="5" t="s">
        <v>65</v>
      </c>
      <c r="B41" s="5" t="s">
        <v>218</v>
      </c>
      <c r="C41" s="28">
        <v>104</v>
      </c>
      <c r="D41" s="31">
        <v>112</v>
      </c>
      <c r="E41" s="31">
        <v>113</v>
      </c>
      <c r="F41" s="43">
        <f t="shared" si="3"/>
        <v>7.6923076923076872E-2</v>
      </c>
      <c r="G41" s="43">
        <f t="shared" si="4"/>
        <v>8.9285714285713969E-3</v>
      </c>
      <c r="H41" s="35"/>
      <c r="J41" s="47">
        <f t="shared" si="2"/>
        <v>1</v>
      </c>
      <c r="O41" s="17"/>
      <c r="P41" s="17"/>
      <c r="Q41" s="17"/>
      <c r="R41" s="17"/>
    </row>
    <row r="42" spans="1:18" x14ac:dyDescent="0.25">
      <c r="A42" s="14" t="s">
        <v>101</v>
      </c>
      <c r="B42" s="14" t="s">
        <v>197</v>
      </c>
      <c r="C42" s="29">
        <v>89</v>
      </c>
      <c r="D42" s="32">
        <v>107</v>
      </c>
      <c r="E42" s="32">
        <v>105</v>
      </c>
      <c r="F42" s="44">
        <f t="shared" si="3"/>
        <v>0.202247191011236</v>
      </c>
      <c r="G42" s="44">
        <f t="shared" si="4"/>
        <v>-1.8691588785046731E-2</v>
      </c>
      <c r="H42" s="35"/>
      <c r="J42" s="47">
        <f t="shared" si="2"/>
        <v>-2</v>
      </c>
      <c r="O42" s="17"/>
      <c r="P42" s="17"/>
      <c r="Q42" s="17"/>
      <c r="R42" s="17"/>
    </row>
    <row r="43" spans="1:18" x14ac:dyDescent="0.25">
      <c r="A43" s="5" t="s">
        <v>13</v>
      </c>
      <c r="B43" s="5" t="s">
        <v>198</v>
      </c>
      <c r="C43" s="28">
        <v>88</v>
      </c>
      <c r="D43" s="31">
        <v>103</v>
      </c>
      <c r="E43" s="31">
        <v>104</v>
      </c>
      <c r="F43" s="43">
        <f t="shared" si="3"/>
        <v>0.17045454545454541</v>
      </c>
      <c r="G43" s="43">
        <f t="shared" si="4"/>
        <v>9.7087378640776656E-3</v>
      </c>
      <c r="H43" s="35"/>
      <c r="J43" s="47">
        <f t="shared" si="2"/>
        <v>1</v>
      </c>
      <c r="O43" s="17"/>
      <c r="P43" s="17"/>
      <c r="Q43" s="17"/>
      <c r="R43" s="17"/>
    </row>
    <row r="44" spans="1:18" x14ac:dyDescent="0.25">
      <c r="A44" s="14" t="s">
        <v>69</v>
      </c>
      <c r="B44" s="14" t="s">
        <v>221</v>
      </c>
      <c r="C44" s="29">
        <v>67</v>
      </c>
      <c r="D44" s="32">
        <v>97</v>
      </c>
      <c r="E44" s="32">
        <v>100</v>
      </c>
      <c r="F44" s="44">
        <f t="shared" si="3"/>
        <v>0.44776119402985071</v>
      </c>
      <c r="G44" s="44">
        <f t="shared" si="4"/>
        <v>3.0927835051546282E-2</v>
      </c>
      <c r="H44" s="35"/>
      <c r="J44" s="47">
        <f t="shared" si="2"/>
        <v>3</v>
      </c>
      <c r="O44" s="17"/>
      <c r="P44" s="17"/>
      <c r="Q44" s="17"/>
      <c r="R44" s="17"/>
    </row>
    <row r="45" spans="1:18" x14ac:dyDescent="0.25">
      <c r="A45" s="5" t="s">
        <v>22</v>
      </c>
      <c r="B45" s="5" t="s">
        <v>258</v>
      </c>
      <c r="C45" s="28">
        <v>100</v>
      </c>
      <c r="D45" s="31">
        <v>95</v>
      </c>
      <c r="E45" s="31">
        <v>98</v>
      </c>
      <c r="F45" s="43">
        <f t="shared" si="3"/>
        <v>-5.0000000000000044E-2</v>
      </c>
      <c r="G45" s="43">
        <f t="shared" si="4"/>
        <v>3.1578947368421151E-2</v>
      </c>
      <c r="H45" s="35"/>
      <c r="J45" s="47">
        <f t="shared" si="2"/>
        <v>3</v>
      </c>
      <c r="O45" s="17"/>
      <c r="P45" s="17"/>
      <c r="Q45" s="17"/>
      <c r="R45" s="17"/>
    </row>
    <row r="46" spans="1:18" x14ac:dyDescent="0.25">
      <c r="A46" s="14" t="s">
        <v>87</v>
      </c>
      <c r="B46" s="14" t="s">
        <v>226</v>
      </c>
      <c r="C46" s="29">
        <v>80</v>
      </c>
      <c r="D46" s="32">
        <v>88</v>
      </c>
      <c r="E46" s="32">
        <v>93</v>
      </c>
      <c r="F46" s="44">
        <f t="shared" si="3"/>
        <v>0.10000000000000009</v>
      </c>
      <c r="G46" s="44">
        <f t="shared" si="4"/>
        <v>5.6818181818181879E-2</v>
      </c>
      <c r="J46" s="47">
        <f t="shared" si="2"/>
        <v>5</v>
      </c>
      <c r="O46" s="17"/>
      <c r="P46" s="17"/>
      <c r="Q46" s="17"/>
      <c r="R46" s="17"/>
    </row>
    <row r="47" spans="1:18" x14ac:dyDescent="0.25">
      <c r="A47" s="5" t="s">
        <v>2</v>
      </c>
      <c r="B47" s="7" t="s">
        <v>199</v>
      </c>
      <c r="C47" s="28">
        <v>61</v>
      </c>
      <c r="D47" s="26">
        <v>87</v>
      </c>
      <c r="E47" s="26">
        <v>92</v>
      </c>
      <c r="F47" s="43">
        <f t="shared" si="3"/>
        <v>0.42622950819672134</v>
      </c>
      <c r="G47" s="43">
        <f t="shared" si="4"/>
        <v>5.7471264367816133E-2</v>
      </c>
      <c r="J47" s="47">
        <f t="shared" si="2"/>
        <v>5</v>
      </c>
      <c r="O47" s="17"/>
      <c r="P47" s="17"/>
      <c r="Q47" s="17"/>
      <c r="R47" s="17"/>
    </row>
    <row r="48" spans="1:18" x14ac:dyDescent="0.25">
      <c r="A48" s="14" t="s">
        <v>17</v>
      </c>
      <c r="B48" s="14" t="s">
        <v>200</v>
      </c>
      <c r="C48" s="29">
        <v>85</v>
      </c>
      <c r="D48" s="30">
        <v>89</v>
      </c>
      <c r="E48" s="30">
        <v>87</v>
      </c>
      <c r="F48" s="44">
        <f t="shared" si="3"/>
        <v>4.705882352941182E-2</v>
      </c>
      <c r="G48" s="44">
        <f t="shared" si="4"/>
        <v>-2.2471910112359605E-2</v>
      </c>
      <c r="J48" s="47">
        <f t="shared" si="2"/>
        <v>-2</v>
      </c>
      <c r="O48" s="17"/>
      <c r="P48" s="17"/>
      <c r="Q48" s="17"/>
      <c r="R48" s="17"/>
    </row>
    <row r="49" spans="1:18" x14ac:dyDescent="0.25">
      <c r="A49" s="5" t="s">
        <v>52</v>
      </c>
      <c r="B49" s="5" t="s">
        <v>278</v>
      </c>
      <c r="C49" s="28">
        <v>71</v>
      </c>
      <c r="D49" s="31">
        <v>83</v>
      </c>
      <c r="E49" s="31">
        <v>85</v>
      </c>
      <c r="F49" s="43">
        <f t="shared" si="3"/>
        <v>0.16901408450704225</v>
      </c>
      <c r="G49" s="43">
        <f t="shared" si="4"/>
        <v>2.4096385542168752E-2</v>
      </c>
      <c r="J49" s="47">
        <f t="shared" si="2"/>
        <v>2</v>
      </c>
      <c r="O49" s="20"/>
      <c r="P49" s="21"/>
      <c r="Q49" s="21"/>
      <c r="R49" s="17"/>
    </row>
    <row r="50" spans="1:18" x14ac:dyDescent="0.25">
      <c r="A50" s="14" t="s">
        <v>74</v>
      </c>
      <c r="B50" s="14" t="s">
        <v>201</v>
      </c>
      <c r="C50" s="29">
        <v>80</v>
      </c>
      <c r="D50" s="32">
        <v>77</v>
      </c>
      <c r="E50" s="32">
        <v>75</v>
      </c>
      <c r="F50" s="44">
        <f t="shared" si="3"/>
        <v>-3.7499999999999978E-2</v>
      </c>
      <c r="G50" s="44">
        <f t="shared" si="4"/>
        <v>-2.5974025974025983E-2</v>
      </c>
      <c r="J50" s="47">
        <f t="shared" si="2"/>
        <v>-2</v>
      </c>
      <c r="O50" s="17"/>
      <c r="P50" s="18"/>
      <c r="Q50" s="18"/>
      <c r="R50" s="17"/>
    </row>
    <row r="51" spans="1:18" x14ac:dyDescent="0.25">
      <c r="A51" s="5" t="s">
        <v>97</v>
      </c>
      <c r="B51" s="5" t="s">
        <v>202</v>
      </c>
      <c r="C51" s="28">
        <v>66</v>
      </c>
      <c r="D51" s="31">
        <v>72</v>
      </c>
      <c r="E51" s="31">
        <v>75</v>
      </c>
      <c r="F51" s="43">
        <f t="shared" si="3"/>
        <v>9.0909090909090828E-2</v>
      </c>
      <c r="G51" s="43">
        <f t="shared" si="4"/>
        <v>4.1666666666666741E-2</v>
      </c>
      <c r="J51" s="47">
        <f t="shared" si="2"/>
        <v>3</v>
      </c>
      <c r="O51" s="17"/>
      <c r="P51" s="18"/>
      <c r="Q51" s="18"/>
      <c r="R51" s="17"/>
    </row>
    <row r="52" spans="1:18" x14ac:dyDescent="0.25">
      <c r="A52" s="14" t="s">
        <v>115</v>
      </c>
      <c r="B52" s="14" t="s">
        <v>205</v>
      </c>
      <c r="C52" s="29">
        <v>54</v>
      </c>
      <c r="D52" s="32">
        <v>63</v>
      </c>
      <c r="E52" s="32">
        <v>63</v>
      </c>
      <c r="F52" s="44">
        <f t="shared" si="3"/>
        <v>0.16666666666666674</v>
      </c>
      <c r="G52" s="44">
        <f t="shared" si="4"/>
        <v>0</v>
      </c>
      <c r="J52" s="47">
        <f t="shared" si="2"/>
        <v>0</v>
      </c>
      <c r="O52" s="17"/>
      <c r="P52" s="18"/>
      <c r="Q52" s="18"/>
      <c r="R52" s="17"/>
    </row>
    <row r="53" spans="1:18" x14ac:dyDescent="0.25">
      <c r="A53" s="5" t="s">
        <v>110</v>
      </c>
      <c r="B53" s="7" t="s">
        <v>211</v>
      </c>
      <c r="C53" s="28">
        <v>47</v>
      </c>
      <c r="D53" s="31">
        <v>62</v>
      </c>
      <c r="E53" s="31">
        <v>62</v>
      </c>
      <c r="F53" s="43">
        <f t="shared" si="3"/>
        <v>0.31914893617021267</v>
      </c>
      <c r="G53" s="43">
        <f t="shared" si="4"/>
        <v>0</v>
      </c>
      <c r="J53" s="47">
        <f t="shared" si="2"/>
        <v>0</v>
      </c>
      <c r="O53" s="17"/>
      <c r="P53" s="18"/>
      <c r="Q53" s="18"/>
      <c r="R53" s="17"/>
    </row>
    <row r="54" spans="1:18" x14ac:dyDescent="0.25">
      <c r="A54" s="14" t="s">
        <v>123</v>
      </c>
      <c r="B54" s="14" t="s">
        <v>242</v>
      </c>
      <c r="C54" s="29">
        <v>49</v>
      </c>
      <c r="D54" s="32">
        <v>59</v>
      </c>
      <c r="E54" s="32">
        <v>59</v>
      </c>
      <c r="F54" s="44">
        <f t="shared" si="3"/>
        <v>0.20408163265306123</v>
      </c>
      <c r="G54" s="44">
        <f t="shared" si="4"/>
        <v>0</v>
      </c>
      <c r="J54" s="47">
        <f t="shared" si="2"/>
        <v>0</v>
      </c>
      <c r="O54" s="17"/>
      <c r="P54" s="18"/>
      <c r="Q54" s="18"/>
      <c r="R54" s="17"/>
    </row>
    <row r="55" spans="1:18" x14ac:dyDescent="0.25">
      <c r="A55" s="5" t="s">
        <v>8</v>
      </c>
      <c r="B55" s="7" t="s">
        <v>203</v>
      </c>
      <c r="C55" s="28">
        <v>57</v>
      </c>
      <c r="D55" s="31">
        <v>59</v>
      </c>
      <c r="E55" s="31">
        <v>57</v>
      </c>
      <c r="F55" s="43">
        <f t="shared" si="3"/>
        <v>3.5087719298245723E-2</v>
      </c>
      <c r="G55" s="43">
        <f t="shared" si="4"/>
        <v>-3.3898305084745783E-2</v>
      </c>
      <c r="J55" s="47">
        <f t="shared" si="2"/>
        <v>-2</v>
      </c>
      <c r="O55" s="17"/>
      <c r="P55" s="18"/>
      <c r="Q55" s="18"/>
      <c r="R55" s="17"/>
    </row>
    <row r="56" spans="1:18" x14ac:dyDescent="0.25">
      <c r="A56" s="14" t="s">
        <v>27</v>
      </c>
      <c r="B56" s="14" t="s">
        <v>206</v>
      </c>
      <c r="C56" s="29">
        <v>46</v>
      </c>
      <c r="D56" s="32">
        <v>54</v>
      </c>
      <c r="E56" s="32">
        <v>54</v>
      </c>
      <c r="F56" s="44">
        <f t="shared" si="3"/>
        <v>0.17391304347826098</v>
      </c>
      <c r="G56" s="44">
        <f t="shared" si="4"/>
        <v>0</v>
      </c>
      <c r="J56" s="47">
        <f t="shared" si="2"/>
        <v>0</v>
      </c>
      <c r="O56" s="17"/>
      <c r="P56" s="18"/>
      <c r="Q56" s="18"/>
      <c r="R56" s="17"/>
    </row>
    <row r="57" spans="1:18" x14ac:dyDescent="0.25">
      <c r="A57" s="5" t="s">
        <v>10</v>
      </c>
      <c r="B57" s="7" t="s">
        <v>204</v>
      </c>
      <c r="C57" s="28">
        <v>63</v>
      </c>
      <c r="D57" s="31">
        <v>65</v>
      </c>
      <c r="E57" s="31">
        <v>52</v>
      </c>
      <c r="F57" s="43">
        <f t="shared" si="3"/>
        <v>3.1746031746031855E-2</v>
      </c>
      <c r="G57" s="43">
        <f t="shared" si="4"/>
        <v>-0.19999999999999996</v>
      </c>
      <c r="J57" s="47">
        <f t="shared" si="2"/>
        <v>-13</v>
      </c>
      <c r="O57" s="17"/>
      <c r="P57" s="18"/>
      <c r="Q57" s="18"/>
      <c r="R57" s="17"/>
    </row>
    <row r="58" spans="1:18" x14ac:dyDescent="0.25">
      <c r="A58" s="14" t="s">
        <v>81</v>
      </c>
      <c r="B58" s="16" t="s">
        <v>326</v>
      </c>
      <c r="C58" s="29">
        <v>47</v>
      </c>
      <c r="D58" s="32">
        <v>51</v>
      </c>
      <c r="E58" s="32">
        <v>51</v>
      </c>
      <c r="F58" s="44">
        <f t="shared" si="3"/>
        <v>8.5106382978723305E-2</v>
      </c>
      <c r="G58" s="44">
        <f t="shared" si="4"/>
        <v>0</v>
      </c>
      <c r="J58" s="47">
        <f t="shared" si="2"/>
        <v>0</v>
      </c>
      <c r="O58" s="17"/>
      <c r="P58" s="18"/>
      <c r="Q58" s="18"/>
      <c r="R58" s="17"/>
    </row>
    <row r="59" spans="1:18" x14ac:dyDescent="0.25">
      <c r="A59" s="5" t="s">
        <v>90</v>
      </c>
      <c r="B59" s="7" t="s">
        <v>293</v>
      </c>
      <c r="C59" s="28">
        <v>32</v>
      </c>
      <c r="D59" s="31">
        <v>51</v>
      </c>
      <c r="E59" s="31">
        <v>51</v>
      </c>
      <c r="F59" s="43">
        <f t="shared" si="3"/>
        <v>0.59375</v>
      </c>
      <c r="G59" s="43">
        <f t="shared" si="4"/>
        <v>0</v>
      </c>
      <c r="J59" s="47">
        <f t="shared" si="2"/>
        <v>0</v>
      </c>
      <c r="O59" s="17"/>
      <c r="P59" s="18"/>
      <c r="Q59" s="18"/>
      <c r="R59" s="17"/>
    </row>
    <row r="60" spans="1:18" x14ac:dyDescent="0.25">
      <c r="A60" s="14" t="s">
        <v>148</v>
      </c>
      <c r="B60" s="16" t="s">
        <v>321</v>
      </c>
      <c r="C60" s="29">
        <v>69</v>
      </c>
      <c r="D60" s="32">
        <v>48</v>
      </c>
      <c r="E60" s="32">
        <v>48</v>
      </c>
      <c r="F60" s="44">
        <f t="shared" si="3"/>
        <v>-0.30434782608695654</v>
      </c>
      <c r="G60" s="44">
        <f t="shared" si="4"/>
        <v>0</v>
      </c>
      <c r="J60" s="47">
        <f t="shared" si="2"/>
        <v>0</v>
      </c>
      <c r="O60" s="17"/>
      <c r="P60" s="17"/>
      <c r="Q60" s="17"/>
      <c r="R60" s="17"/>
    </row>
    <row r="61" spans="1:18" x14ac:dyDescent="0.25">
      <c r="A61" s="5" t="s">
        <v>75</v>
      </c>
      <c r="B61" s="5" t="s">
        <v>284</v>
      </c>
      <c r="C61" s="28">
        <v>40</v>
      </c>
      <c r="D61" s="31">
        <v>47</v>
      </c>
      <c r="E61" s="31">
        <v>42</v>
      </c>
      <c r="F61" s="43">
        <f t="shared" si="3"/>
        <v>0.17500000000000004</v>
      </c>
      <c r="G61" s="43">
        <f t="shared" si="4"/>
        <v>-0.1063829787234043</v>
      </c>
      <c r="J61" s="47">
        <f t="shared" si="2"/>
        <v>-5</v>
      </c>
      <c r="O61" s="17"/>
      <c r="P61" s="17"/>
      <c r="Q61" s="17"/>
      <c r="R61" s="17"/>
    </row>
    <row r="62" spans="1:18" x14ac:dyDescent="0.25">
      <c r="A62" s="14" t="s">
        <v>146</v>
      </c>
      <c r="B62" s="16" t="s">
        <v>235</v>
      </c>
      <c r="C62" s="29">
        <v>23</v>
      </c>
      <c r="D62" s="32">
        <v>39</v>
      </c>
      <c r="E62" s="32">
        <v>40</v>
      </c>
      <c r="F62" s="44">
        <f t="shared" si="3"/>
        <v>0.69565217391304346</v>
      </c>
      <c r="G62" s="44">
        <f t="shared" si="4"/>
        <v>2.564102564102555E-2</v>
      </c>
      <c r="J62" s="47">
        <f t="shared" si="2"/>
        <v>1</v>
      </c>
      <c r="O62" s="17"/>
      <c r="P62" s="17"/>
      <c r="Q62" s="17"/>
      <c r="R62" s="17"/>
    </row>
    <row r="63" spans="1:18" x14ac:dyDescent="0.25">
      <c r="A63" s="5" t="s">
        <v>39</v>
      </c>
      <c r="B63" s="7" t="s">
        <v>269</v>
      </c>
      <c r="C63" s="28">
        <v>33</v>
      </c>
      <c r="D63" s="31">
        <v>37</v>
      </c>
      <c r="E63" s="31">
        <v>37</v>
      </c>
      <c r="F63" s="43">
        <f t="shared" si="3"/>
        <v>0.1212121212121211</v>
      </c>
      <c r="G63" s="43">
        <f t="shared" si="4"/>
        <v>0</v>
      </c>
      <c r="J63" s="47">
        <f t="shared" si="2"/>
        <v>0</v>
      </c>
      <c r="O63" s="17"/>
      <c r="P63" s="17"/>
      <c r="Q63" s="17"/>
      <c r="R63" s="17"/>
    </row>
    <row r="64" spans="1:18" x14ac:dyDescent="0.25">
      <c r="A64" s="14" t="s">
        <v>64</v>
      </c>
      <c r="B64" s="14" t="s">
        <v>219</v>
      </c>
      <c r="C64" s="29">
        <v>38</v>
      </c>
      <c r="D64" s="32">
        <v>37</v>
      </c>
      <c r="E64" s="32">
        <v>37</v>
      </c>
      <c r="F64" s="44">
        <f t="shared" si="3"/>
        <v>-2.6315789473684181E-2</v>
      </c>
      <c r="G64" s="44">
        <f t="shared" si="4"/>
        <v>0</v>
      </c>
      <c r="J64" s="47">
        <f t="shared" si="2"/>
        <v>0</v>
      </c>
      <c r="O64" s="17"/>
      <c r="P64" s="17"/>
      <c r="Q64" s="17"/>
      <c r="R64" s="17"/>
    </row>
    <row r="65" spans="1:18" x14ac:dyDescent="0.25">
      <c r="A65" s="5" t="s">
        <v>105</v>
      </c>
      <c r="B65" s="5" t="s">
        <v>302</v>
      </c>
      <c r="C65" s="28">
        <v>31</v>
      </c>
      <c r="D65" s="31">
        <v>37</v>
      </c>
      <c r="E65" s="31">
        <v>37</v>
      </c>
      <c r="F65" s="43">
        <f t="shared" si="3"/>
        <v>0.19354838709677424</v>
      </c>
      <c r="G65" s="43">
        <f t="shared" si="4"/>
        <v>0</v>
      </c>
      <c r="J65" s="47">
        <f t="shared" si="2"/>
        <v>0</v>
      </c>
      <c r="O65" s="17"/>
      <c r="P65" s="17"/>
      <c r="Q65" s="17"/>
      <c r="R65" s="17"/>
    </row>
    <row r="66" spans="1:18" x14ac:dyDescent="0.25">
      <c r="A66" s="14" t="s">
        <v>46</v>
      </c>
      <c r="B66" s="16" t="s">
        <v>273</v>
      </c>
      <c r="C66" s="29">
        <v>34</v>
      </c>
      <c r="D66" s="32">
        <v>38</v>
      </c>
      <c r="E66" s="32">
        <v>36</v>
      </c>
      <c r="F66" s="44">
        <f t="shared" si="3"/>
        <v>0.11764705882352944</v>
      </c>
      <c r="G66" s="44">
        <f t="shared" si="4"/>
        <v>-5.2631578947368474E-2</v>
      </c>
      <c r="J66" s="47">
        <f t="shared" si="2"/>
        <v>-2</v>
      </c>
      <c r="O66" s="17"/>
      <c r="P66" s="17"/>
      <c r="Q66" s="17"/>
      <c r="R66" s="17"/>
    </row>
    <row r="67" spans="1:18" x14ac:dyDescent="0.25">
      <c r="A67" s="6" t="s">
        <v>60</v>
      </c>
      <c r="B67" s="6" t="s">
        <v>283</v>
      </c>
      <c r="C67" s="23">
        <v>22</v>
      </c>
      <c r="D67" s="31">
        <v>32</v>
      </c>
      <c r="E67" s="31">
        <v>31</v>
      </c>
      <c r="F67" s="43">
        <f t="shared" si="3"/>
        <v>0.45454545454545459</v>
      </c>
      <c r="G67" s="43">
        <f t="shared" si="4"/>
        <v>-3.125E-2</v>
      </c>
      <c r="J67" s="47">
        <f t="shared" si="2"/>
        <v>-1</v>
      </c>
      <c r="O67" s="17"/>
      <c r="P67" s="17"/>
      <c r="Q67" s="17"/>
      <c r="R67" s="17"/>
    </row>
    <row r="68" spans="1:18" x14ac:dyDescent="0.25">
      <c r="A68" s="14" t="s">
        <v>137</v>
      </c>
      <c r="B68" s="16" t="s">
        <v>231</v>
      </c>
      <c r="C68" s="29">
        <v>27</v>
      </c>
      <c r="D68" s="32">
        <v>32</v>
      </c>
      <c r="E68" s="32">
        <v>31</v>
      </c>
      <c r="F68" s="44">
        <f t="shared" si="3"/>
        <v>0.18518518518518512</v>
      </c>
      <c r="G68" s="44">
        <f t="shared" si="4"/>
        <v>-3.125E-2</v>
      </c>
      <c r="J68" s="47">
        <f t="shared" si="2"/>
        <v>-1</v>
      </c>
      <c r="O68" s="17"/>
      <c r="P68" s="17"/>
      <c r="Q68" s="17"/>
      <c r="R68" s="17"/>
    </row>
    <row r="69" spans="1:18" x14ac:dyDescent="0.25">
      <c r="A69" s="5" t="s">
        <v>141</v>
      </c>
      <c r="B69" s="7" t="s">
        <v>234</v>
      </c>
      <c r="C69" s="28">
        <v>23</v>
      </c>
      <c r="D69" s="31">
        <v>30</v>
      </c>
      <c r="E69" s="31">
        <v>29</v>
      </c>
      <c r="F69" s="43">
        <f t="shared" ref="F69:F100" si="5">D69/C69-1</f>
        <v>0.30434782608695654</v>
      </c>
      <c r="G69" s="43">
        <f t="shared" ref="G69:G100" si="6">E69/D69-1</f>
        <v>-3.3333333333333326E-2</v>
      </c>
      <c r="O69" s="17"/>
      <c r="P69" s="17"/>
      <c r="Q69" s="17"/>
      <c r="R69" s="17"/>
    </row>
    <row r="70" spans="1:18" x14ac:dyDescent="0.25">
      <c r="A70" s="14" t="s">
        <v>51</v>
      </c>
      <c r="B70" s="14" t="s">
        <v>277</v>
      </c>
      <c r="C70" s="29">
        <v>16</v>
      </c>
      <c r="D70" s="32">
        <v>27</v>
      </c>
      <c r="E70" s="32">
        <v>28</v>
      </c>
      <c r="F70" s="44">
        <f t="shared" si="5"/>
        <v>0.6875</v>
      </c>
      <c r="G70" s="44">
        <f t="shared" si="6"/>
        <v>3.7037037037036979E-2</v>
      </c>
      <c r="O70" s="17"/>
      <c r="P70" s="17"/>
      <c r="Q70" s="17"/>
      <c r="R70" s="17"/>
    </row>
    <row r="71" spans="1:18" x14ac:dyDescent="0.25">
      <c r="A71" s="5" t="s">
        <v>106</v>
      </c>
      <c r="B71" s="5" t="s">
        <v>303</v>
      </c>
      <c r="C71" s="28">
        <v>28</v>
      </c>
      <c r="D71" s="31">
        <v>26</v>
      </c>
      <c r="E71" s="31">
        <v>28</v>
      </c>
      <c r="F71" s="43">
        <f t="shared" si="5"/>
        <v>-7.1428571428571397E-2</v>
      </c>
      <c r="G71" s="43">
        <f t="shared" si="6"/>
        <v>7.6923076923076872E-2</v>
      </c>
      <c r="O71" s="17"/>
      <c r="P71" s="17"/>
      <c r="Q71" s="17"/>
      <c r="R71" s="17"/>
    </row>
    <row r="72" spans="1:18" x14ac:dyDescent="0.25">
      <c r="A72" s="14" t="s">
        <v>6</v>
      </c>
      <c r="B72" s="14" t="s">
        <v>214</v>
      </c>
      <c r="C72" s="29">
        <v>25</v>
      </c>
      <c r="D72" s="32">
        <v>27</v>
      </c>
      <c r="E72" s="32">
        <v>27</v>
      </c>
      <c r="F72" s="44">
        <f t="shared" si="5"/>
        <v>8.0000000000000071E-2</v>
      </c>
      <c r="G72" s="44">
        <f t="shared" si="6"/>
        <v>0</v>
      </c>
      <c r="O72" s="17"/>
      <c r="P72" s="17"/>
      <c r="Q72" s="17"/>
      <c r="R72" s="17"/>
    </row>
    <row r="73" spans="1:18" x14ac:dyDescent="0.25">
      <c r="A73" s="5" t="s">
        <v>19</v>
      </c>
      <c r="B73" s="5" t="s">
        <v>215</v>
      </c>
      <c r="C73" s="28">
        <v>23</v>
      </c>
      <c r="D73" s="26">
        <v>27</v>
      </c>
      <c r="E73" s="26">
        <v>27</v>
      </c>
      <c r="F73" s="43">
        <f t="shared" si="5"/>
        <v>0.17391304347826098</v>
      </c>
      <c r="G73" s="43">
        <f t="shared" si="6"/>
        <v>0</v>
      </c>
      <c r="O73" s="17"/>
      <c r="P73" s="17"/>
      <c r="Q73" s="17"/>
      <c r="R73" s="17"/>
    </row>
    <row r="74" spans="1:18" x14ac:dyDescent="0.25">
      <c r="A74" s="14" t="s">
        <v>108</v>
      </c>
      <c r="B74" s="14" t="s">
        <v>305</v>
      </c>
      <c r="C74" s="29">
        <v>23</v>
      </c>
      <c r="D74" s="32">
        <v>25</v>
      </c>
      <c r="E74" s="32">
        <v>25</v>
      </c>
      <c r="F74" s="44">
        <f t="shared" si="5"/>
        <v>8.6956521739130377E-2</v>
      </c>
      <c r="G74" s="44">
        <f t="shared" si="6"/>
        <v>0</v>
      </c>
      <c r="O74" s="17"/>
      <c r="P74" s="17"/>
      <c r="Q74" s="17"/>
      <c r="R74" s="17"/>
    </row>
    <row r="75" spans="1:18" x14ac:dyDescent="0.25">
      <c r="A75" s="5" t="s">
        <v>38</v>
      </c>
      <c r="B75" s="7" t="s">
        <v>268</v>
      </c>
      <c r="C75" s="28">
        <v>25</v>
      </c>
      <c r="D75" s="31">
        <v>24</v>
      </c>
      <c r="E75" s="31">
        <v>24</v>
      </c>
      <c r="F75" s="43">
        <f t="shared" si="5"/>
        <v>-4.0000000000000036E-2</v>
      </c>
      <c r="G75" s="43">
        <f t="shared" si="6"/>
        <v>0</v>
      </c>
      <c r="O75" s="17"/>
      <c r="P75" s="17"/>
      <c r="Q75" s="17"/>
      <c r="R75" s="17"/>
    </row>
    <row r="76" spans="1:18" x14ac:dyDescent="0.25">
      <c r="A76" s="14" t="s">
        <v>98</v>
      </c>
      <c r="B76" s="14" t="s">
        <v>224</v>
      </c>
      <c r="C76" s="29">
        <v>23</v>
      </c>
      <c r="D76" s="32">
        <v>24</v>
      </c>
      <c r="E76" s="32">
        <v>24</v>
      </c>
      <c r="F76" s="44">
        <f t="shared" si="5"/>
        <v>4.3478260869565188E-2</v>
      </c>
      <c r="G76" s="44">
        <f t="shared" si="6"/>
        <v>0</v>
      </c>
      <c r="O76" s="17"/>
      <c r="P76" s="17"/>
      <c r="Q76" s="17"/>
      <c r="R76" s="17"/>
    </row>
    <row r="77" spans="1:18" x14ac:dyDescent="0.25">
      <c r="A77" s="5" t="s">
        <v>128</v>
      </c>
      <c r="B77" s="5" t="s">
        <v>228</v>
      </c>
      <c r="C77" s="28">
        <v>11</v>
      </c>
      <c r="D77" s="31">
        <v>23</v>
      </c>
      <c r="E77" s="31">
        <v>23</v>
      </c>
      <c r="F77" s="43">
        <f t="shared" si="5"/>
        <v>1.0909090909090908</v>
      </c>
      <c r="G77" s="43">
        <f t="shared" si="6"/>
        <v>0</v>
      </c>
      <c r="O77" s="17"/>
      <c r="P77" s="17"/>
      <c r="Q77" s="17"/>
      <c r="R77" s="17"/>
    </row>
    <row r="78" spans="1:18" x14ac:dyDescent="0.25">
      <c r="A78" s="14" t="s">
        <v>151</v>
      </c>
      <c r="B78" s="16" t="s">
        <v>243</v>
      </c>
      <c r="C78" s="29">
        <v>21</v>
      </c>
      <c r="D78" s="32">
        <v>23</v>
      </c>
      <c r="E78" s="32">
        <v>23</v>
      </c>
      <c r="F78" s="44">
        <f t="shared" si="5"/>
        <v>9.5238095238095344E-2</v>
      </c>
      <c r="G78" s="44">
        <f t="shared" si="6"/>
        <v>0</v>
      </c>
      <c r="O78" s="17"/>
      <c r="P78" s="17"/>
      <c r="Q78" s="17"/>
      <c r="R78" s="17"/>
    </row>
    <row r="79" spans="1:18" x14ac:dyDescent="0.25">
      <c r="A79" s="5" t="s">
        <v>24</v>
      </c>
      <c r="B79" s="5" t="s">
        <v>216</v>
      </c>
      <c r="C79" s="28">
        <v>17</v>
      </c>
      <c r="D79" s="31">
        <v>22</v>
      </c>
      <c r="E79" s="31">
        <v>22</v>
      </c>
      <c r="F79" s="43">
        <f t="shared" si="5"/>
        <v>0.29411764705882359</v>
      </c>
      <c r="G79" s="43">
        <f t="shared" si="6"/>
        <v>0</v>
      </c>
      <c r="O79" s="17"/>
      <c r="P79" s="17"/>
      <c r="Q79" s="17"/>
      <c r="R79" s="17"/>
    </row>
    <row r="80" spans="1:18" x14ac:dyDescent="0.25">
      <c r="A80" s="14" t="s">
        <v>112</v>
      </c>
      <c r="B80" s="16" t="s">
        <v>307</v>
      </c>
      <c r="C80" s="29">
        <v>18</v>
      </c>
      <c r="D80" s="32">
        <v>22</v>
      </c>
      <c r="E80" s="32">
        <v>22</v>
      </c>
      <c r="F80" s="44">
        <f t="shared" si="5"/>
        <v>0.22222222222222232</v>
      </c>
      <c r="G80" s="44">
        <f t="shared" si="6"/>
        <v>0</v>
      </c>
      <c r="O80" s="17"/>
      <c r="P80" s="17"/>
      <c r="Q80" s="17"/>
      <c r="R80" s="17"/>
    </row>
    <row r="81" spans="1:18" x14ac:dyDescent="0.25">
      <c r="A81" s="5" t="s">
        <v>42</v>
      </c>
      <c r="B81" s="7" t="s">
        <v>271</v>
      </c>
      <c r="C81" s="28">
        <v>18</v>
      </c>
      <c r="D81" s="31">
        <v>22</v>
      </c>
      <c r="E81" s="31">
        <v>21</v>
      </c>
      <c r="F81" s="43">
        <f t="shared" si="5"/>
        <v>0.22222222222222232</v>
      </c>
      <c r="G81" s="43">
        <f t="shared" si="6"/>
        <v>-4.5454545454545414E-2</v>
      </c>
      <c r="O81" s="17"/>
      <c r="P81" s="17"/>
      <c r="Q81" s="17"/>
      <c r="R81" s="17"/>
    </row>
    <row r="82" spans="1:18" x14ac:dyDescent="0.25">
      <c r="A82" s="14" t="s">
        <v>136</v>
      </c>
      <c r="B82" s="16" t="s">
        <v>230</v>
      </c>
      <c r="C82" s="29">
        <v>17</v>
      </c>
      <c r="D82" s="32">
        <v>19</v>
      </c>
      <c r="E82" s="32">
        <v>19</v>
      </c>
      <c r="F82" s="44">
        <f t="shared" si="5"/>
        <v>0.11764705882352944</v>
      </c>
      <c r="G82" s="44">
        <f t="shared" si="6"/>
        <v>0</v>
      </c>
      <c r="O82" s="17"/>
      <c r="P82" s="17"/>
      <c r="Q82" s="17"/>
      <c r="R82" s="17"/>
    </row>
    <row r="83" spans="1:18" x14ac:dyDescent="0.25">
      <c r="A83" s="5" t="s">
        <v>30</v>
      </c>
      <c r="B83" s="5" t="s">
        <v>263</v>
      </c>
      <c r="C83" s="28">
        <v>20</v>
      </c>
      <c r="D83" s="31">
        <v>17</v>
      </c>
      <c r="E83" s="31">
        <v>17</v>
      </c>
      <c r="F83" s="43">
        <f t="shared" si="5"/>
        <v>-0.15000000000000002</v>
      </c>
      <c r="G83" s="43">
        <f t="shared" si="6"/>
        <v>0</v>
      </c>
      <c r="O83" s="17"/>
      <c r="P83" s="17"/>
      <c r="Q83" s="17"/>
      <c r="R83" s="17"/>
    </row>
    <row r="84" spans="1:18" x14ac:dyDescent="0.25">
      <c r="A84" s="14" t="s">
        <v>31</v>
      </c>
      <c r="B84" s="14" t="s">
        <v>264</v>
      </c>
      <c r="C84" s="29">
        <v>12</v>
      </c>
      <c r="D84" s="32">
        <v>17</v>
      </c>
      <c r="E84" s="32">
        <v>17</v>
      </c>
      <c r="F84" s="44">
        <f t="shared" si="5"/>
        <v>0.41666666666666674</v>
      </c>
      <c r="G84" s="44">
        <f t="shared" si="6"/>
        <v>0</v>
      </c>
      <c r="O84" s="17"/>
      <c r="P84" s="17"/>
      <c r="Q84" s="17"/>
      <c r="R84" s="17"/>
    </row>
    <row r="85" spans="1:18" x14ac:dyDescent="0.25">
      <c r="A85" s="5" t="s">
        <v>40</v>
      </c>
      <c r="B85" s="7" t="s">
        <v>270</v>
      </c>
      <c r="C85" s="28">
        <v>16</v>
      </c>
      <c r="D85" s="31">
        <v>17</v>
      </c>
      <c r="E85" s="31">
        <v>16</v>
      </c>
      <c r="F85" s="43">
        <f t="shared" si="5"/>
        <v>6.25E-2</v>
      </c>
      <c r="G85" s="43">
        <f t="shared" si="6"/>
        <v>-5.8823529411764719E-2</v>
      </c>
      <c r="O85" s="17"/>
      <c r="P85" s="17"/>
      <c r="Q85" s="17"/>
      <c r="R85" s="17"/>
    </row>
    <row r="86" spans="1:18" x14ac:dyDescent="0.25">
      <c r="A86" s="14" t="s">
        <v>76</v>
      </c>
      <c r="B86" s="16" t="s">
        <v>325</v>
      </c>
      <c r="C86" s="29">
        <v>13</v>
      </c>
      <c r="D86" s="32">
        <v>15</v>
      </c>
      <c r="E86" s="32">
        <v>15</v>
      </c>
      <c r="F86" s="44">
        <f t="shared" si="5"/>
        <v>0.15384615384615374</v>
      </c>
      <c r="G86" s="44">
        <f t="shared" si="6"/>
        <v>0</v>
      </c>
      <c r="O86" s="17"/>
      <c r="P86" s="17"/>
      <c r="Q86" s="17"/>
      <c r="R86" s="17"/>
    </row>
    <row r="87" spans="1:18" x14ac:dyDescent="0.25">
      <c r="A87" s="5" t="s">
        <v>93</v>
      </c>
      <c r="B87" s="5" t="s">
        <v>227</v>
      </c>
      <c r="C87" s="28">
        <v>13</v>
      </c>
      <c r="D87" s="31">
        <v>15</v>
      </c>
      <c r="E87" s="31">
        <v>15</v>
      </c>
      <c r="F87" s="43">
        <f t="shared" si="5"/>
        <v>0.15384615384615374</v>
      </c>
      <c r="G87" s="43">
        <f t="shared" si="6"/>
        <v>0</v>
      </c>
      <c r="O87" s="17"/>
      <c r="P87" s="17"/>
      <c r="Q87" s="17"/>
      <c r="R87" s="17"/>
    </row>
    <row r="88" spans="1:18" x14ac:dyDescent="0.25">
      <c r="A88" s="14" t="s">
        <v>130</v>
      </c>
      <c r="B88" s="16" t="s">
        <v>316</v>
      </c>
      <c r="C88" s="29">
        <v>10</v>
      </c>
      <c r="D88" s="32">
        <v>15</v>
      </c>
      <c r="E88" s="32">
        <v>14</v>
      </c>
      <c r="F88" s="44">
        <f t="shared" si="5"/>
        <v>0.5</v>
      </c>
      <c r="G88" s="44">
        <f t="shared" si="6"/>
        <v>-6.6666666666666652E-2</v>
      </c>
      <c r="O88" s="17"/>
      <c r="P88" s="17"/>
      <c r="Q88" s="17"/>
      <c r="R88" s="17"/>
    </row>
    <row r="89" spans="1:18" x14ac:dyDescent="0.25">
      <c r="A89" s="5" t="s">
        <v>28</v>
      </c>
      <c r="B89" s="5" t="s">
        <v>262</v>
      </c>
      <c r="C89" s="28">
        <v>11</v>
      </c>
      <c r="D89" s="31">
        <v>13</v>
      </c>
      <c r="E89" s="31">
        <v>13</v>
      </c>
      <c r="F89" s="43">
        <f t="shared" si="5"/>
        <v>0.18181818181818188</v>
      </c>
      <c r="G89" s="43">
        <f t="shared" si="6"/>
        <v>0</v>
      </c>
      <c r="O89" s="17"/>
      <c r="P89" s="17"/>
      <c r="Q89" s="17"/>
      <c r="R89" s="17"/>
    </row>
    <row r="90" spans="1:18" x14ac:dyDescent="0.25">
      <c r="A90" s="14" t="s">
        <v>53</v>
      </c>
      <c r="B90" s="14" t="s">
        <v>279</v>
      </c>
      <c r="C90" s="29">
        <v>10</v>
      </c>
      <c r="D90" s="32">
        <v>13</v>
      </c>
      <c r="E90" s="32">
        <v>13</v>
      </c>
      <c r="F90" s="44">
        <f t="shared" si="5"/>
        <v>0.30000000000000004</v>
      </c>
      <c r="G90" s="44">
        <f t="shared" si="6"/>
        <v>0</v>
      </c>
      <c r="O90" s="17"/>
      <c r="P90" s="17"/>
      <c r="Q90" s="17"/>
      <c r="R90" s="17"/>
    </row>
    <row r="91" spans="1:18" x14ac:dyDescent="0.25">
      <c r="A91" s="5" t="s">
        <v>88</v>
      </c>
      <c r="B91" s="7" t="s">
        <v>292</v>
      </c>
      <c r="C91" s="28">
        <v>11</v>
      </c>
      <c r="D91" s="31">
        <v>13</v>
      </c>
      <c r="E91" s="31">
        <v>13</v>
      </c>
      <c r="F91" s="43">
        <f t="shared" si="5"/>
        <v>0.18181818181818188</v>
      </c>
      <c r="G91" s="43">
        <f t="shared" si="6"/>
        <v>0</v>
      </c>
      <c r="O91" s="17"/>
      <c r="P91" s="17"/>
      <c r="Q91" s="17"/>
      <c r="R91" s="17"/>
    </row>
    <row r="92" spans="1:18" x14ac:dyDescent="0.25">
      <c r="A92" s="14" t="s">
        <v>12</v>
      </c>
      <c r="B92" s="14" t="s">
        <v>252</v>
      </c>
      <c r="C92" s="29">
        <v>5</v>
      </c>
      <c r="D92" s="32">
        <v>12</v>
      </c>
      <c r="E92" s="32">
        <v>12</v>
      </c>
      <c r="F92" s="44">
        <f t="shared" si="5"/>
        <v>1.4</v>
      </c>
      <c r="G92" s="44">
        <f t="shared" si="6"/>
        <v>0</v>
      </c>
      <c r="O92" s="17"/>
      <c r="P92" s="17"/>
      <c r="Q92" s="17"/>
      <c r="R92" s="17"/>
    </row>
    <row r="93" spans="1:18" x14ac:dyDescent="0.25">
      <c r="A93" s="5" t="s">
        <v>100</v>
      </c>
      <c r="B93" s="5" t="s">
        <v>300</v>
      </c>
      <c r="C93" s="28">
        <v>11</v>
      </c>
      <c r="D93" s="31">
        <v>11</v>
      </c>
      <c r="E93" s="31">
        <v>11</v>
      </c>
      <c r="F93" s="43">
        <f t="shared" si="5"/>
        <v>0</v>
      </c>
      <c r="G93" s="43">
        <f t="shared" si="6"/>
        <v>0</v>
      </c>
      <c r="O93" s="17"/>
      <c r="P93" s="17"/>
      <c r="Q93" s="17"/>
      <c r="R93" s="17"/>
    </row>
    <row r="94" spans="1:18" x14ac:dyDescent="0.25">
      <c r="A94" s="14" t="s">
        <v>54</v>
      </c>
      <c r="B94" s="16" t="s">
        <v>280</v>
      </c>
      <c r="C94" s="29">
        <v>8</v>
      </c>
      <c r="D94" s="32">
        <v>10</v>
      </c>
      <c r="E94" s="32">
        <v>10</v>
      </c>
      <c r="F94" s="44">
        <f t="shared" si="5"/>
        <v>0.25</v>
      </c>
      <c r="G94" s="44">
        <f t="shared" si="6"/>
        <v>0</v>
      </c>
      <c r="O94" s="17"/>
      <c r="P94" s="17"/>
      <c r="Q94" s="17"/>
      <c r="R94" s="17"/>
    </row>
    <row r="95" spans="1:18" x14ac:dyDescent="0.25">
      <c r="A95" s="5" t="s">
        <v>44</v>
      </c>
      <c r="B95" s="7" t="s">
        <v>272</v>
      </c>
      <c r="C95" s="28">
        <v>8</v>
      </c>
      <c r="D95" s="31">
        <v>9</v>
      </c>
      <c r="E95" s="31">
        <v>9</v>
      </c>
      <c r="F95" s="43">
        <f t="shared" si="5"/>
        <v>0.125</v>
      </c>
      <c r="G95" s="43">
        <f t="shared" si="6"/>
        <v>0</v>
      </c>
      <c r="O95" s="17"/>
      <c r="P95" s="17"/>
      <c r="Q95" s="17"/>
      <c r="R95" s="17"/>
    </row>
    <row r="96" spans="1:18" x14ac:dyDescent="0.25">
      <c r="A96" s="14" t="s">
        <v>95</v>
      </c>
      <c r="B96" s="14" t="s">
        <v>225</v>
      </c>
      <c r="C96" s="29">
        <v>6</v>
      </c>
      <c r="D96" s="32">
        <v>9</v>
      </c>
      <c r="E96" s="32">
        <v>9</v>
      </c>
      <c r="F96" s="44">
        <f t="shared" si="5"/>
        <v>0.5</v>
      </c>
      <c r="G96" s="44">
        <f t="shared" si="6"/>
        <v>0</v>
      </c>
      <c r="O96" s="17"/>
      <c r="P96" s="17"/>
      <c r="Q96" s="17"/>
      <c r="R96" s="17"/>
    </row>
    <row r="97" spans="1:18" x14ac:dyDescent="0.25">
      <c r="A97" s="5" t="s">
        <v>127</v>
      </c>
      <c r="B97" s="7" t="s">
        <v>314</v>
      </c>
      <c r="C97" s="28">
        <v>8</v>
      </c>
      <c r="D97" s="31">
        <v>9</v>
      </c>
      <c r="E97" s="31">
        <v>9</v>
      </c>
      <c r="F97" s="43">
        <f t="shared" si="5"/>
        <v>0.125</v>
      </c>
      <c r="G97" s="43">
        <f t="shared" si="6"/>
        <v>0</v>
      </c>
      <c r="O97" s="17"/>
      <c r="P97" s="17"/>
      <c r="Q97" s="17"/>
      <c r="R97" s="17"/>
    </row>
    <row r="98" spans="1:18" x14ac:dyDescent="0.25">
      <c r="A98" s="14" t="s">
        <v>150</v>
      </c>
      <c r="B98" s="14" t="s">
        <v>237</v>
      </c>
      <c r="C98" s="29">
        <v>9</v>
      </c>
      <c r="D98" s="32">
        <v>9</v>
      </c>
      <c r="E98" s="32">
        <v>9</v>
      </c>
      <c r="F98" s="44">
        <f t="shared" si="5"/>
        <v>0</v>
      </c>
      <c r="G98" s="44">
        <f t="shared" si="6"/>
        <v>0</v>
      </c>
      <c r="O98" s="17"/>
      <c r="P98" s="17"/>
      <c r="Q98" s="17"/>
      <c r="R98" s="17"/>
    </row>
    <row r="99" spans="1:18" x14ac:dyDescent="0.25">
      <c r="A99" s="5" t="s">
        <v>66</v>
      </c>
      <c r="B99" s="5" t="s">
        <v>220</v>
      </c>
      <c r="C99" s="28">
        <v>7</v>
      </c>
      <c r="D99" s="31">
        <v>8</v>
      </c>
      <c r="E99" s="31">
        <v>9</v>
      </c>
      <c r="F99" s="43">
        <f t="shared" si="5"/>
        <v>0.14285714285714279</v>
      </c>
      <c r="G99" s="43">
        <f t="shared" si="6"/>
        <v>0.125</v>
      </c>
      <c r="O99" s="17"/>
      <c r="P99" s="17"/>
      <c r="Q99" s="17"/>
      <c r="R99" s="17"/>
    </row>
    <row r="100" spans="1:18" x14ac:dyDescent="0.25">
      <c r="A100" s="14" t="s">
        <v>77</v>
      </c>
      <c r="B100" s="16" t="s">
        <v>287</v>
      </c>
      <c r="C100" s="29">
        <v>6</v>
      </c>
      <c r="D100" s="32">
        <v>8</v>
      </c>
      <c r="E100" s="32">
        <v>8</v>
      </c>
      <c r="F100" s="44">
        <f t="shared" si="5"/>
        <v>0.33333333333333326</v>
      </c>
      <c r="G100" s="44">
        <f t="shared" si="6"/>
        <v>0</v>
      </c>
      <c r="O100" s="17"/>
      <c r="P100" s="17"/>
      <c r="Q100" s="17"/>
      <c r="R100" s="17"/>
    </row>
    <row r="101" spans="1:18" x14ac:dyDescent="0.25">
      <c r="A101" s="5" t="s">
        <v>125</v>
      </c>
      <c r="B101" s="7" t="s">
        <v>312</v>
      </c>
      <c r="C101" s="28">
        <v>5</v>
      </c>
      <c r="D101" s="31">
        <v>8</v>
      </c>
      <c r="E101" s="31">
        <v>8</v>
      </c>
      <c r="F101" s="43">
        <f t="shared" ref="F101:F118" si="7">D101/C101-1</f>
        <v>0.60000000000000009</v>
      </c>
      <c r="G101" s="43">
        <f t="shared" ref="G101:G118" si="8">E101/D101-1</f>
        <v>0</v>
      </c>
      <c r="O101" s="17"/>
      <c r="P101" s="17"/>
      <c r="Q101" s="17"/>
      <c r="R101" s="17"/>
    </row>
    <row r="102" spans="1:18" x14ac:dyDescent="0.25">
      <c r="A102" s="14" t="s">
        <v>32</v>
      </c>
      <c r="B102" s="14" t="s">
        <v>265</v>
      </c>
      <c r="C102" s="29">
        <v>6</v>
      </c>
      <c r="D102" s="32">
        <v>7</v>
      </c>
      <c r="E102" s="32">
        <v>7</v>
      </c>
      <c r="F102" s="44">
        <f t="shared" si="7"/>
        <v>0.16666666666666674</v>
      </c>
      <c r="G102" s="44">
        <f t="shared" si="8"/>
        <v>0</v>
      </c>
      <c r="O102" s="17"/>
      <c r="P102" s="17"/>
      <c r="Q102" s="17"/>
      <c r="R102" s="17"/>
    </row>
    <row r="103" spans="1:18" x14ac:dyDescent="0.25">
      <c r="A103" s="5" t="s">
        <v>78</v>
      </c>
      <c r="B103" s="5" t="s">
        <v>247</v>
      </c>
      <c r="C103" s="28">
        <v>6</v>
      </c>
      <c r="D103" s="31">
        <v>7</v>
      </c>
      <c r="E103" s="31">
        <v>7</v>
      </c>
      <c r="F103" s="43">
        <f t="shared" si="7"/>
        <v>0.16666666666666674</v>
      </c>
      <c r="G103" s="43">
        <f t="shared" si="8"/>
        <v>0</v>
      </c>
      <c r="O103" s="17"/>
      <c r="P103" s="17"/>
      <c r="Q103" s="17"/>
      <c r="R103" s="17"/>
    </row>
    <row r="104" spans="1:18" x14ac:dyDescent="0.25">
      <c r="A104" s="14" t="s">
        <v>84</v>
      </c>
      <c r="B104" s="14" t="s">
        <v>223</v>
      </c>
      <c r="C104" s="29">
        <v>6</v>
      </c>
      <c r="D104" s="32">
        <v>7</v>
      </c>
      <c r="E104" s="32">
        <v>7</v>
      </c>
      <c r="F104" s="44">
        <f t="shared" si="7"/>
        <v>0.16666666666666674</v>
      </c>
      <c r="G104" s="44">
        <f t="shared" si="8"/>
        <v>0</v>
      </c>
    </row>
    <row r="105" spans="1:18" x14ac:dyDescent="0.25">
      <c r="A105" s="5" t="s">
        <v>122</v>
      </c>
      <c r="B105" s="7" t="s">
        <v>311</v>
      </c>
      <c r="C105" s="28">
        <v>4</v>
      </c>
      <c r="D105" s="31">
        <v>6</v>
      </c>
      <c r="E105" s="31">
        <v>7</v>
      </c>
      <c r="F105" s="43">
        <f t="shared" si="7"/>
        <v>0.5</v>
      </c>
      <c r="G105" s="43">
        <f t="shared" si="8"/>
        <v>0.16666666666666674</v>
      </c>
    </row>
    <row r="106" spans="1:18" x14ac:dyDescent="0.25">
      <c r="A106" s="14" t="s">
        <v>139</v>
      </c>
      <c r="B106" s="16" t="s">
        <v>233</v>
      </c>
      <c r="C106" s="29">
        <v>5</v>
      </c>
      <c r="D106" s="32">
        <v>8</v>
      </c>
      <c r="E106" s="32">
        <v>6</v>
      </c>
      <c r="F106" s="44">
        <f t="shared" si="7"/>
        <v>0.60000000000000009</v>
      </c>
      <c r="G106" s="44">
        <f t="shared" si="8"/>
        <v>-0.25</v>
      </c>
    </row>
    <row r="107" spans="1:18" x14ac:dyDescent="0.25">
      <c r="A107" s="5" t="s">
        <v>9</v>
      </c>
      <c r="B107" s="5" t="s">
        <v>250</v>
      </c>
      <c r="C107" s="28">
        <v>4</v>
      </c>
      <c r="D107" s="31">
        <v>6</v>
      </c>
      <c r="E107" s="31">
        <v>6</v>
      </c>
      <c r="F107" s="43">
        <f t="shared" si="7"/>
        <v>0.5</v>
      </c>
      <c r="G107" s="43">
        <f t="shared" si="8"/>
        <v>0</v>
      </c>
    </row>
    <row r="108" spans="1:18" x14ac:dyDescent="0.25">
      <c r="A108" s="14" t="s">
        <v>82</v>
      </c>
      <c r="B108" s="14" t="s">
        <v>290</v>
      </c>
      <c r="C108" s="29">
        <v>4</v>
      </c>
      <c r="D108" s="32">
        <v>6</v>
      </c>
      <c r="E108" s="32">
        <v>6</v>
      </c>
      <c r="F108" s="44">
        <f t="shared" si="7"/>
        <v>0.5</v>
      </c>
      <c r="G108" s="44">
        <f t="shared" si="8"/>
        <v>0</v>
      </c>
    </row>
    <row r="109" spans="1:18" x14ac:dyDescent="0.25">
      <c r="A109" s="5" t="s">
        <v>89</v>
      </c>
      <c r="B109" s="5" t="s">
        <v>246</v>
      </c>
      <c r="C109" s="28">
        <v>5</v>
      </c>
      <c r="D109" s="31">
        <v>6</v>
      </c>
      <c r="E109" s="31">
        <v>6</v>
      </c>
      <c r="F109" s="43">
        <f t="shared" si="7"/>
        <v>0.19999999999999996</v>
      </c>
      <c r="G109" s="43">
        <f t="shared" si="8"/>
        <v>0</v>
      </c>
    </row>
    <row r="110" spans="1:18" x14ac:dyDescent="0.25">
      <c r="A110" s="14" t="s">
        <v>99</v>
      </c>
      <c r="B110" s="14" t="s">
        <v>299</v>
      </c>
      <c r="C110" s="29">
        <v>5</v>
      </c>
      <c r="D110" s="32">
        <v>5</v>
      </c>
      <c r="E110" s="32">
        <v>5</v>
      </c>
      <c r="F110" s="44">
        <f t="shared" si="7"/>
        <v>0</v>
      </c>
      <c r="G110" s="44">
        <f t="shared" si="8"/>
        <v>0</v>
      </c>
    </row>
    <row r="111" spans="1:18" x14ac:dyDescent="0.25">
      <c r="A111" s="5" t="s">
        <v>144</v>
      </c>
      <c r="B111" s="5" t="s">
        <v>207</v>
      </c>
      <c r="C111" s="28">
        <v>4</v>
      </c>
      <c r="D111" s="31">
        <v>5</v>
      </c>
      <c r="E111" s="31">
        <v>5</v>
      </c>
      <c r="F111" s="43">
        <f t="shared" si="7"/>
        <v>0.25</v>
      </c>
      <c r="G111" s="43">
        <f t="shared" si="8"/>
        <v>0</v>
      </c>
    </row>
    <row r="112" spans="1:18" x14ac:dyDescent="0.25">
      <c r="A112" s="14" t="s">
        <v>4</v>
      </c>
      <c r="B112" s="14" t="s">
        <v>248</v>
      </c>
      <c r="C112" s="29">
        <v>2</v>
      </c>
      <c r="D112" s="30">
        <v>4</v>
      </c>
      <c r="E112" s="30">
        <v>4</v>
      </c>
      <c r="F112" s="44">
        <f t="shared" si="7"/>
        <v>1</v>
      </c>
      <c r="G112" s="44">
        <f t="shared" si="8"/>
        <v>0</v>
      </c>
    </row>
    <row r="113" spans="1:7" x14ac:dyDescent="0.25">
      <c r="A113" s="5" t="s">
        <v>23</v>
      </c>
      <c r="B113" s="5" t="s">
        <v>259</v>
      </c>
      <c r="C113" s="28">
        <v>3</v>
      </c>
      <c r="D113" s="31">
        <v>4</v>
      </c>
      <c r="E113" s="31">
        <v>4</v>
      </c>
      <c r="F113" s="43">
        <f t="shared" si="7"/>
        <v>0.33333333333333326</v>
      </c>
      <c r="G113" s="43">
        <f t="shared" si="8"/>
        <v>0</v>
      </c>
    </row>
    <row r="114" spans="1:7" x14ac:dyDescent="0.25">
      <c r="A114" s="14" t="s">
        <v>25</v>
      </c>
      <c r="B114" s="14" t="s">
        <v>260</v>
      </c>
      <c r="C114" s="29">
        <v>5</v>
      </c>
      <c r="D114" s="32">
        <v>4</v>
      </c>
      <c r="E114" s="32">
        <v>4</v>
      </c>
      <c r="F114" s="44">
        <f t="shared" si="7"/>
        <v>-0.19999999999999996</v>
      </c>
      <c r="G114" s="44">
        <f t="shared" si="8"/>
        <v>0</v>
      </c>
    </row>
    <row r="115" spans="1:7" x14ac:dyDescent="0.25">
      <c r="A115" s="6" t="s">
        <v>62</v>
      </c>
      <c r="B115" s="6" t="s">
        <v>217</v>
      </c>
      <c r="C115" s="23">
        <v>8</v>
      </c>
      <c r="D115" s="31">
        <v>4</v>
      </c>
      <c r="E115" s="31">
        <v>4</v>
      </c>
      <c r="F115" s="43">
        <f t="shared" si="7"/>
        <v>-0.5</v>
      </c>
      <c r="G115" s="43">
        <f t="shared" si="8"/>
        <v>0</v>
      </c>
    </row>
    <row r="116" spans="1:7" x14ac:dyDescent="0.25">
      <c r="A116" s="14" t="s">
        <v>91</v>
      </c>
      <c r="B116" s="16" t="s">
        <v>294</v>
      </c>
      <c r="C116" s="29">
        <v>3</v>
      </c>
      <c r="D116" s="32">
        <v>4</v>
      </c>
      <c r="E116" s="32">
        <v>4</v>
      </c>
      <c r="F116" s="44">
        <f t="shared" si="7"/>
        <v>0.33333333333333326</v>
      </c>
      <c r="G116" s="44">
        <f t="shared" si="8"/>
        <v>0</v>
      </c>
    </row>
    <row r="117" spans="1:7" x14ac:dyDescent="0.25">
      <c r="A117" s="5" t="s">
        <v>92</v>
      </c>
      <c r="B117" s="7" t="s">
        <v>295</v>
      </c>
      <c r="C117" s="28">
        <v>3</v>
      </c>
      <c r="D117" s="31">
        <v>4</v>
      </c>
      <c r="E117" s="31">
        <v>4</v>
      </c>
      <c r="F117" s="43">
        <f t="shared" si="7"/>
        <v>0.33333333333333326</v>
      </c>
      <c r="G117" s="43">
        <f t="shared" si="8"/>
        <v>0</v>
      </c>
    </row>
    <row r="118" spans="1:7" x14ac:dyDescent="0.25">
      <c r="A118" s="14" t="s">
        <v>120</v>
      </c>
      <c r="B118" s="16" t="s">
        <v>310</v>
      </c>
      <c r="C118" s="29">
        <v>2</v>
      </c>
      <c r="D118" s="32">
        <v>4</v>
      </c>
      <c r="E118" s="32">
        <v>4</v>
      </c>
      <c r="F118" s="44">
        <f t="shared" si="7"/>
        <v>1</v>
      </c>
      <c r="G118" s="44">
        <f t="shared" si="8"/>
        <v>0</v>
      </c>
    </row>
    <row r="119" spans="1:7" x14ac:dyDescent="0.25">
      <c r="A119" s="5" t="s">
        <v>154</v>
      </c>
      <c r="B119" s="5" t="s">
        <v>229</v>
      </c>
      <c r="C119" s="28">
        <v>0</v>
      </c>
      <c r="D119" s="31">
        <v>4</v>
      </c>
      <c r="E119" s="31">
        <v>4</v>
      </c>
      <c r="F119" s="43"/>
      <c r="G119" s="43">
        <f t="shared" ref="G119:G158" si="9">E119/D119-1</f>
        <v>0</v>
      </c>
    </row>
    <row r="120" spans="1:7" x14ac:dyDescent="0.25">
      <c r="A120" s="14" t="s">
        <v>138</v>
      </c>
      <c r="B120" s="14" t="s">
        <v>232</v>
      </c>
      <c r="C120" s="29">
        <v>3</v>
      </c>
      <c r="D120" s="32">
        <v>4</v>
      </c>
      <c r="E120" s="32">
        <v>4</v>
      </c>
      <c r="F120" s="44">
        <f t="shared" ref="F120:F141" si="10">D120/C120-1</f>
        <v>0.33333333333333326</v>
      </c>
      <c r="G120" s="44">
        <f t="shared" si="9"/>
        <v>0</v>
      </c>
    </row>
    <row r="121" spans="1:7" x14ac:dyDescent="0.25">
      <c r="A121" s="5" t="s">
        <v>73</v>
      </c>
      <c r="B121" s="5" t="s">
        <v>210</v>
      </c>
      <c r="C121" s="28">
        <v>3</v>
      </c>
      <c r="D121" s="31">
        <v>3</v>
      </c>
      <c r="E121" s="31">
        <v>4</v>
      </c>
      <c r="F121" s="43">
        <f t="shared" si="10"/>
        <v>0</v>
      </c>
      <c r="G121" s="43">
        <f t="shared" si="9"/>
        <v>0.33333333333333326</v>
      </c>
    </row>
    <row r="122" spans="1:7" x14ac:dyDescent="0.25">
      <c r="A122" s="14" t="s">
        <v>16</v>
      </c>
      <c r="B122" s="14" t="s">
        <v>255</v>
      </c>
      <c r="C122" s="29">
        <v>5</v>
      </c>
      <c r="D122" s="30">
        <v>5</v>
      </c>
      <c r="E122" s="30">
        <v>3</v>
      </c>
      <c r="F122" s="44">
        <f t="shared" si="10"/>
        <v>0</v>
      </c>
      <c r="G122" s="44">
        <f t="shared" si="9"/>
        <v>-0.4</v>
      </c>
    </row>
    <row r="123" spans="1:7" x14ac:dyDescent="0.25">
      <c r="A123" s="5" t="s">
        <v>152</v>
      </c>
      <c r="B123" s="5" t="s">
        <v>241</v>
      </c>
      <c r="C123" s="28">
        <v>1</v>
      </c>
      <c r="D123" s="31">
        <v>4</v>
      </c>
      <c r="E123" s="31">
        <v>3</v>
      </c>
      <c r="F123" s="43">
        <f t="shared" si="10"/>
        <v>3</v>
      </c>
      <c r="G123" s="43">
        <f t="shared" si="9"/>
        <v>-0.25</v>
      </c>
    </row>
    <row r="124" spans="1:7" x14ac:dyDescent="0.25">
      <c r="A124" s="14" t="s">
        <v>55</v>
      </c>
      <c r="B124" s="16" t="s">
        <v>281</v>
      </c>
      <c r="C124" s="29">
        <v>6</v>
      </c>
      <c r="D124" s="32">
        <v>3</v>
      </c>
      <c r="E124" s="32">
        <v>3</v>
      </c>
      <c r="F124" s="44">
        <f t="shared" si="10"/>
        <v>-0.5</v>
      </c>
      <c r="G124" s="44">
        <f t="shared" si="9"/>
        <v>0</v>
      </c>
    </row>
    <row r="125" spans="1:7" x14ac:dyDescent="0.25">
      <c r="A125" s="6" t="s">
        <v>57</v>
      </c>
      <c r="B125" s="8" t="s">
        <v>208</v>
      </c>
      <c r="C125" s="23">
        <v>3</v>
      </c>
      <c r="D125" s="31">
        <v>3</v>
      </c>
      <c r="E125" s="31">
        <v>3</v>
      </c>
      <c r="F125" s="43">
        <f t="shared" si="10"/>
        <v>0</v>
      </c>
      <c r="G125" s="43">
        <f t="shared" si="9"/>
        <v>0</v>
      </c>
    </row>
    <row r="126" spans="1:7" x14ac:dyDescent="0.25">
      <c r="A126" s="15" t="s">
        <v>59</v>
      </c>
      <c r="B126" s="22" t="s">
        <v>282</v>
      </c>
      <c r="C126" s="24">
        <v>1</v>
      </c>
      <c r="D126" s="32">
        <v>3</v>
      </c>
      <c r="E126" s="32">
        <v>3</v>
      </c>
      <c r="F126" s="44">
        <f t="shared" si="10"/>
        <v>2</v>
      </c>
      <c r="G126" s="44">
        <f t="shared" si="9"/>
        <v>0</v>
      </c>
    </row>
    <row r="127" spans="1:7" x14ac:dyDescent="0.25">
      <c r="A127" s="5" t="s">
        <v>96</v>
      </c>
      <c r="B127" s="5" t="s">
        <v>297</v>
      </c>
      <c r="C127" s="28">
        <v>4</v>
      </c>
      <c r="D127" s="31">
        <v>3</v>
      </c>
      <c r="E127" s="31">
        <v>3</v>
      </c>
      <c r="F127" s="43">
        <f t="shared" si="10"/>
        <v>-0.25</v>
      </c>
      <c r="G127" s="43">
        <f t="shared" si="9"/>
        <v>0</v>
      </c>
    </row>
    <row r="128" spans="1:7" x14ac:dyDescent="0.25">
      <c r="A128" s="14" t="s">
        <v>107</v>
      </c>
      <c r="B128" s="14" t="s">
        <v>304</v>
      </c>
      <c r="C128" s="29">
        <v>2</v>
      </c>
      <c r="D128" s="32">
        <v>3</v>
      </c>
      <c r="E128" s="32">
        <v>3</v>
      </c>
      <c r="F128" s="44">
        <f t="shared" si="10"/>
        <v>0.5</v>
      </c>
      <c r="G128" s="44">
        <f t="shared" si="9"/>
        <v>0</v>
      </c>
    </row>
    <row r="129" spans="1:13" x14ac:dyDescent="0.25">
      <c r="A129" s="5" t="s">
        <v>114</v>
      </c>
      <c r="B129" s="7" t="s">
        <v>308</v>
      </c>
      <c r="C129" s="28">
        <v>2</v>
      </c>
      <c r="D129" s="31">
        <v>3</v>
      </c>
      <c r="E129" s="31">
        <v>3</v>
      </c>
      <c r="F129" s="43">
        <f t="shared" si="10"/>
        <v>0.5</v>
      </c>
      <c r="G129" s="43">
        <f t="shared" si="9"/>
        <v>0</v>
      </c>
    </row>
    <row r="130" spans="1:13" x14ac:dyDescent="0.25">
      <c r="A130" s="14" t="s">
        <v>132</v>
      </c>
      <c r="B130" s="14"/>
      <c r="C130" s="29">
        <v>2</v>
      </c>
      <c r="D130" s="32">
        <v>3</v>
      </c>
      <c r="E130" s="32">
        <v>3</v>
      </c>
      <c r="F130" s="44">
        <f t="shared" si="10"/>
        <v>0.5</v>
      </c>
      <c r="G130" s="44">
        <f t="shared" si="9"/>
        <v>0</v>
      </c>
    </row>
    <row r="131" spans="1:13" x14ac:dyDescent="0.25">
      <c r="A131" s="5" t="s">
        <v>143</v>
      </c>
      <c r="B131" s="7" t="s">
        <v>319</v>
      </c>
      <c r="C131" s="28">
        <v>3</v>
      </c>
      <c r="D131" s="31">
        <v>3</v>
      </c>
      <c r="E131" s="31">
        <v>3</v>
      </c>
      <c r="F131" s="43">
        <f t="shared" si="10"/>
        <v>0</v>
      </c>
      <c r="G131" s="43">
        <f t="shared" si="9"/>
        <v>0</v>
      </c>
    </row>
    <row r="132" spans="1:13" ht="15.75" x14ac:dyDescent="0.25">
      <c r="A132" s="14" t="s">
        <v>21</v>
      </c>
      <c r="B132" s="14" t="s">
        <v>257</v>
      </c>
      <c r="C132" s="29">
        <v>1</v>
      </c>
      <c r="D132" s="30">
        <v>2</v>
      </c>
      <c r="E132" s="30">
        <v>2</v>
      </c>
      <c r="F132" s="44">
        <f t="shared" si="10"/>
        <v>1</v>
      </c>
      <c r="G132" s="44">
        <f t="shared" si="9"/>
        <v>0</v>
      </c>
      <c r="M132" s="41"/>
    </row>
    <row r="133" spans="1:13" x14ac:dyDescent="0.25">
      <c r="A133" s="5" t="s">
        <v>72</v>
      </c>
      <c r="B133" s="5" t="s">
        <v>209</v>
      </c>
      <c r="C133" s="28">
        <v>3</v>
      </c>
      <c r="D133" s="31">
        <v>2</v>
      </c>
      <c r="E133" s="31">
        <v>2</v>
      </c>
      <c r="F133" s="43">
        <f t="shared" si="10"/>
        <v>-0.33333333333333337</v>
      </c>
      <c r="G133" s="43">
        <f t="shared" si="9"/>
        <v>0</v>
      </c>
    </row>
    <row r="134" spans="1:13" x14ac:dyDescent="0.25">
      <c r="A134" s="14" t="s">
        <v>86</v>
      </c>
      <c r="B134" s="14" t="s">
        <v>222</v>
      </c>
      <c r="C134" s="29">
        <v>4</v>
      </c>
      <c r="D134" s="32">
        <v>2</v>
      </c>
      <c r="E134" s="32">
        <v>2</v>
      </c>
      <c r="F134" s="44">
        <f t="shared" si="10"/>
        <v>-0.5</v>
      </c>
      <c r="G134" s="44">
        <f t="shared" si="9"/>
        <v>0</v>
      </c>
    </row>
    <row r="135" spans="1:13" x14ac:dyDescent="0.25">
      <c r="A135" s="5" t="s">
        <v>126</v>
      </c>
      <c r="B135" s="7" t="s">
        <v>313</v>
      </c>
      <c r="C135" s="28">
        <v>2</v>
      </c>
      <c r="D135" s="31">
        <v>2</v>
      </c>
      <c r="E135" s="31">
        <v>2</v>
      </c>
      <c r="F135" s="43">
        <f t="shared" si="10"/>
        <v>0</v>
      </c>
      <c r="G135" s="43">
        <f t="shared" si="9"/>
        <v>0</v>
      </c>
    </row>
    <row r="136" spans="1:13" x14ac:dyDescent="0.25">
      <c r="A136" s="14" t="s">
        <v>133</v>
      </c>
      <c r="B136" s="16" t="s">
        <v>317</v>
      </c>
      <c r="C136" s="29">
        <v>2</v>
      </c>
      <c r="D136" s="32">
        <v>2</v>
      </c>
      <c r="E136" s="32">
        <v>2</v>
      </c>
      <c r="F136" s="44">
        <f t="shared" si="10"/>
        <v>0</v>
      </c>
      <c r="G136" s="44">
        <f t="shared" si="9"/>
        <v>0</v>
      </c>
    </row>
    <row r="137" spans="1:13" x14ac:dyDescent="0.25">
      <c r="A137" s="5" t="s">
        <v>149</v>
      </c>
      <c r="B137" s="5" t="s">
        <v>244</v>
      </c>
      <c r="C137" s="28">
        <v>1</v>
      </c>
      <c r="D137" s="31">
        <v>2</v>
      </c>
      <c r="E137" s="31">
        <v>2</v>
      </c>
      <c r="F137" s="43">
        <f t="shared" si="10"/>
        <v>1</v>
      </c>
      <c r="G137" s="43">
        <f t="shared" si="9"/>
        <v>0</v>
      </c>
    </row>
    <row r="138" spans="1:13" x14ac:dyDescent="0.25">
      <c r="A138" s="14" t="s">
        <v>153</v>
      </c>
      <c r="B138" s="14" t="s">
        <v>240</v>
      </c>
      <c r="C138" s="29">
        <v>2</v>
      </c>
      <c r="D138" s="32">
        <v>2</v>
      </c>
      <c r="E138" s="32">
        <v>2</v>
      </c>
      <c r="F138" s="44">
        <f t="shared" si="10"/>
        <v>0</v>
      </c>
      <c r="G138" s="44">
        <f t="shared" si="9"/>
        <v>0</v>
      </c>
    </row>
    <row r="139" spans="1:13" x14ac:dyDescent="0.25">
      <c r="A139" s="5" t="s">
        <v>79</v>
      </c>
      <c r="B139" s="5" t="s">
        <v>288</v>
      </c>
      <c r="C139" s="28">
        <v>2</v>
      </c>
      <c r="D139" s="31">
        <v>2</v>
      </c>
      <c r="E139" s="31">
        <v>1</v>
      </c>
      <c r="F139" s="43">
        <f t="shared" si="10"/>
        <v>0</v>
      </c>
      <c r="G139" s="43">
        <f t="shared" si="9"/>
        <v>-0.5</v>
      </c>
    </row>
    <row r="140" spans="1:13" x14ac:dyDescent="0.25">
      <c r="A140" s="14" t="s">
        <v>5</v>
      </c>
      <c r="B140" s="14" t="s">
        <v>249</v>
      </c>
      <c r="C140" s="29">
        <v>2</v>
      </c>
      <c r="D140" s="30">
        <v>1</v>
      </c>
      <c r="E140" s="30">
        <v>1</v>
      </c>
      <c r="F140" s="44">
        <f t="shared" si="10"/>
        <v>-0.5</v>
      </c>
      <c r="G140" s="44">
        <f t="shared" si="9"/>
        <v>0</v>
      </c>
    </row>
    <row r="141" spans="1:13" x14ac:dyDescent="0.25">
      <c r="A141" s="5" t="s">
        <v>11</v>
      </c>
      <c r="B141" s="5" t="s">
        <v>251</v>
      </c>
      <c r="C141" s="28">
        <v>1</v>
      </c>
      <c r="D141" s="31">
        <v>1</v>
      </c>
      <c r="E141" s="31">
        <v>1</v>
      </c>
      <c r="F141" s="43">
        <f t="shared" si="10"/>
        <v>0</v>
      </c>
      <c r="G141" s="43">
        <f t="shared" si="9"/>
        <v>0</v>
      </c>
    </row>
    <row r="142" spans="1:13" x14ac:dyDescent="0.25">
      <c r="A142" s="14" t="s">
        <v>158</v>
      </c>
      <c r="B142" s="14" t="s">
        <v>253</v>
      </c>
      <c r="C142" s="29">
        <v>0</v>
      </c>
      <c r="D142" s="32">
        <v>1</v>
      </c>
      <c r="E142" s="32">
        <v>1</v>
      </c>
      <c r="F142" s="44"/>
      <c r="G142" s="44">
        <f t="shared" si="9"/>
        <v>0</v>
      </c>
    </row>
    <row r="143" spans="1:13" x14ac:dyDescent="0.25">
      <c r="A143" s="5" t="s">
        <v>15</v>
      </c>
      <c r="B143" s="5" t="s">
        <v>254</v>
      </c>
      <c r="C143" s="28">
        <v>1</v>
      </c>
      <c r="D143" s="26">
        <v>1</v>
      </c>
      <c r="E143" s="26">
        <v>1</v>
      </c>
      <c r="F143" s="43">
        <f t="shared" ref="F143:F148" si="11">D143/C143-1</f>
        <v>0</v>
      </c>
      <c r="G143" s="43">
        <f t="shared" si="9"/>
        <v>0</v>
      </c>
    </row>
    <row r="144" spans="1:13" x14ac:dyDescent="0.25">
      <c r="A144" s="14" t="s">
        <v>18</v>
      </c>
      <c r="B144" s="14" t="s">
        <v>256</v>
      </c>
      <c r="C144" s="29">
        <v>2</v>
      </c>
      <c r="D144" s="30">
        <v>1</v>
      </c>
      <c r="E144" s="30">
        <v>1</v>
      </c>
      <c r="F144" s="44">
        <f t="shared" si="11"/>
        <v>-0.5</v>
      </c>
      <c r="G144" s="44">
        <f t="shared" si="9"/>
        <v>0</v>
      </c>
    </row>
    <row r="145" spans="1:7" x14ac:dyDescent="0.25">
      <c r="A145" s="5" t="s">
        <v>29</v>
      </c>
      <c r="B145" s="7" t="s">
        <v>238</v>
      </c>
      <c r="C145" s="28">
        <v>1</v>
      </c>
      <c r="D145" s="31">
        <v>1</v>
      </c>
      <c r="E145" s="31">
        <v>1</v>
      </c>
      <c r="F145" s="43">
        <f t="shared" si="11"/>
        <v>0</v>
      </c>
      <c r="G145" s="43">
        <f t="shared" si="9"/>
        <v>0</v>
      </c>
    </row>
    <row r="146" spans="1:7" x14ac:dyDescent="0.25">
      <c r="A146" s="14" t="s">
        <v>37</v>
      </c>
      <c r="B146" s="14" t="s">
        <v>267</v>
      </c>
      <c r="C146" s="29">
        <v>1</v>
      </c>
      <c r="D146" s="32">
        <v>1</v>
      </c>
      <c r="E146" s="32">
        <v>1</v>
      </c>
      <c r="F146" s="44">
        <f t="shared" si="11"/>
        <v>0</v>
      </c>
      <c r="G146" s="44">
        <f t="shared" si="9"/>
        <v>0</v>
      </c>
    </row>
    <row r="147" spans="1:7" x14ac:dyDescent="0.25">
      <c r="A147" s="5" t="s">
        <v>43</v>
      </c>
      <c r="B147" s="5"/>
      <c r="C147" s="28">
        <v>1</v>
      </c>
      <c r="D147" s="31">
        <v>1</v>
      </c>
      <c r="E147" s="31">
        <v>1</v>
      </c>
      <c r="F147" s="43">
        <f t="shared" si="11"/>
        <v>0</v>
      </c>
      <c r="G147" s="43">
        <f t="shared" si="9"/>
        <v>0</v>
      </c>
    </row>
    <row r="148" spans="1:7" x14ac:dyDescent="0.25">
      <c r="A148" s="14" t="s">
        <v>48</v>
      </c>
      <c r="B148" s="16" t="s">
        <v>274</v>
      </c>
      <c r="C148" s="29">
        <v>1</v>
      </c>
      <c r="D148" s="32">
        <v>1</v>
      </c>
      <c r="E148" s="32">
        <v>1</v>
      </c>
      <c r="F148" s="44">
        <f t="shared" si="11"/>
        <v>0</v>
      </c>
      <c r="G148" s="44">
        <f t="shared" si="9"/>
        <v>0</v>
      </c>
    </row>
    <row r="149" spans="1:7" x14ac:dyDescent="0.25">
      <c r="A149" s="5" t="s">
        <v>155</v>
      </c>
      <c r="B149" s="5" t="s">
        <v>275</v>
      </c>
      <c r="C149" s="28">
        <v>0</v>
      </c>
      <c r="D149" s="31">
        <v>1</v>
      </c>
      <c r="E149" s="31">
        <v>1</v>
      </c>
      <c r="F149" s="43"/>
      <c r="G149" s="43">
        <f t="shared" si="9"/>
        <v>0</v>
      </c>
    </row>
    <row r="150" spans="1:7" x14ac:dyDescent="0.25">
      <c r="A150" s="14" t="s">
        <v>157</v>
      </c>
      <c r="B150" s="14" t="s">
        <v>276</v>
      </c>
      <c r="C150" s="29">
        <v>0</v>
      </c>
      <c r="D150" s="32">
        <v>1</v>
      </c>
      <c r="E150" s="32">
        <v>1</v>
      </c>
      <c r="F150" s="44"/>
      <c r="G150" s="44">
        <f t="shared" si="9"/>
        <v>0</v>
      </c>
    </row>
    <row r="151" spans="1:7" x14ac:dyDescent="0.25">
      <c r="A151" s="5" t="s">
        <v>160</v>
      </c>
      <c r="B151" s="7" t="s">
        <v>285</v>
      </c>
      <c r="C151" s="28">
        <v>0</v>
      </c>
      <c r="D151" s="31">
        <v>1</v>
      </c>
      <c r="E151" s="31">
        <v>1</v>
      </c>
      <c r="F151" s="43"/>
      <c r="G151" s="43">
        <f t="shared" si="9"/>
        <v>0</v>
      </c>
    </row>
    <row r="152" spans="1:7" x14ac:dyDescent="0.25">
      <c r="A152" s="48" t="s">
        <v>330</v>
      </c>
      <c r="B152" s="48" t="s">
        <v>332</v>
      </c>
      <c r="C152" s="30">
        <v>0</v>
      </c>
      <c r="D152" s="32">
        <v>1</v>
      </c>
      <c r="E152" s="32">
        <v>1</v>
      </c>
      <c r="F152" s="44"/>
      <c r="G152" s="44">
        <f t="shared" si="9"/>
        <v>0</v>
      </c>
    </row>
    <row r="153" spans="1:7" x14ac:dyDescent="0.25">
      <c r="A153" s="5" t="s">
        <v>80</v>
      </c>
      <c r="B153" s="7" t="s">
        <v>289</v>
      </c>
      <c r="C153" s="28">
        <v>1</v>
      </c>
      <c r="D153" s="31">
        <v>1</v>
      </c>
      <c r="E153" s="31">
        <v>1</v>
      </c>
      <c r="F153" s="43">
        <f>D153/C153-1</f>
        <v>0</v>
      </c>
      <c r="G153" s="43">
        <f t="shared" si="9"/>
        <v>0</v>
      </c>
    </row>
    <row r="154" spans="1:7" x14ac:dyDescent="0.25">
      <c r="A154" s="14" t="s">
        <v>94</v>
      </c>
      <c r="B154" s="14" t="s">
        <v>296</v>
      </c>
      <c r="C154" s="29">
        <v>1</v>
      </c>
      <c r="D154" s="32">
        <v>1</v>
      </c>
      <c r="E154" s="32">
        <v>1</v>
      </c>
      <c r="F154" s="44">
        <f>D154/C154-1</f>
        <v>0</v>
      </c>
      <c r="G154" s="44">
        <f t="shared" si="9"/>
        <v>0</v>
      </c>
    </row>
    <row r="155" spans="1:7" x14ac:dyDescent="0.25">
      <c r="A155" s="5" t="s">
        <v>163</v>
      </c>
      <c r="B155" s="7" t="s">
        <v>306</v>
      </c>
      <c r="C155" s="28">
        <v>0</v>
      </c>
      <c r="D155" s="31">
        <v>1</v>
      </c>
      <c r="E155" s="31">
        <v>1</v>
      </c>
      <c r="F155" s="43"/>
      <c r="G155" s="43">
        <f t="shared" si="9"/>
        <v>0</v>
      </c>
    </row>
    <row r="156" spans="1:7" x14ac:dyDescent="0.25">
      <c r="A156" s="14" t="s">
        <v>119</v>
      </c>
      <c r="B156" s="16" t="s">
        <v>309</v>
      </c>
      <c r="C156" s="29">
        <v>1</v>
      </c>
      <c r="D156" s="32">
        <v>1</v>
      </c>
      <c r="E156" s="32">
        <v>1</v>
      </c>
      <c r="F156" s="44">
        <f>D156/C156-1</f>
        <v>0</v>
      </c>
      <c r="G156" s="44">
        <f t="shared" si="9"/>
        <v>0</v>
      </c>
    </row>
    <row r="157" spans="1:7" x14ac:dyDescent="0.25">
      <c r="A157" s="5" t="s">
        <v>129</v>
      </c>
      <c r="B157" s="7" t="s">
        <v>315</v>
      </c>
      <c r="C157" s="28">
        <v>1</v>
      </c>
      <c r="D157" s="31">
        <v>1</v>
      </c>
      <c r="E157" s="31">
        <v>1</v>
      </c>
      <c r="F157" s="43">
        <f>D157/C157-1</f>
        <v>0</v>
      </c>
      <c r="G157" s="43">
        <f t="shared" si="9"/>
        <v>0</v>
      </c>
    </row>
    <row r="158" spans="1:7" x14ac:dyDescent="0.25">
      <c r="A158" s="14" t="s">
        <v>135</v>
      </c>
      <c r="B158" s="16" t="s">
        <v>318</v>
      </c>
      <c r="C158" s="29">
        <v>1</v>
      </c>
      <c r="D158" s="32">
        <v>1</v>
      </c>
      <c r="E158" s="32">
        <v>1</v>
      </c>
      <c r="F158" s="44">
        <f>D158/C158-1</f>
        <v>0</v>
      </c>
      <c r="G158" s="44">
        <f t="shared" si="9"/>
        <v>0</v>
      </c>
    </row>
    <row r="159" spans="1:7" x14ac:dyDescent="0.25">
      <c r="A159" s="5" t="s">
        <v>156</v>
      </c>
      <c r="B159" s="5" t="s">
        <v>323</v>
      </c>
      <c r="C159" s="28">
        <v>0</v>
      </c>
      <c r="D159" s="31">
        <v>1</v>
      </c>
      <c r="E159" s="31">
        <v>1</v>
      </c>
      <c r="F159" s="43"/>
    </row>
    <row r="160" spans="1:7" x14ac:dyDescent="0.25">
      <c r="A160" s="14" t="s">
        <v>159</v>
      </c>
      <c r="B160" s="14" t="s">
        <v>298</v>
      </c>
      <c r="C160" s="29">
        <v>0</v>
      </c>
      <c r="D160" s="32">
        <v>3</v>
      </c>
      <c r="E160" s="32">
        <v>0</v>
      </c>
      <c r="F160" s="44"/>
      <c r="G160" s="44"/>
    </row>
    <row r="161" spans="1:17" x14ac:dyDescent="0.25">
      <c r="A161" s="5" t="s">
        <v>162</v>
      </c>
      <c r="B161" s="5" t="s">
        <v>286</v>
      </c>
      <c r="C161" s="28">
        <v>0</v>
      </c>
      <c r="D161" s="31">
        <v>1</v>
      </c>
      <c r="E161" s="31">
        <v>0</v>
      </c>
      <c r="F161" s="43"/>
      <c r="G161" s="43"/>
    </row>
    <row r="162" spans="1:17" x14ac:dyDescent="0.25">
      <c r="A162" s="14" t="s">
        <v>145</v>
      </c>
      <c r="B162" s="14" t="s">
        <v>320</v>
      </c>
      <c r="C162" s="29">
        <v>3</v>
      </c>
      <c r="D162" s="32">
        <v>1</v>
      </c>
      <c r="E162" s="32">
        <v>0</v>
      </c>
      <c r="F162" s="44">
        <f>D162/C162-1</f>
        <v>-0.66666666666666674</v>
      </c>
      <c r="G162" s="44"/>
    </row>
    <row r="163" spans="1:17" x14ac:dyDescent="0.25">
      <c r="A163" s="5" t="s">
        <v>1</v>
      </c>
      <c r="B163" s="5" t="s">
        <v>324</v>
      </c>
      <c r="C163" s="28">
        <v>1</v>
      </c>
      <c r="D163" s="28">
        <v>0</v>
      </c>
      <c r="E163" s="28">
        <v>0</v>
      </c>
      <c r="F163" s="43"/>
      <c r="G163" s="43"/>
    </row>
    <row r="164" spans="1:17" x14ac:dyDescent="0.25">
      <c r="A164" s="15" t="s">
        <v>58</v>
      </c>
      <c r="B164" s="22" t="s">
        <v>327</v>
      </c>
      <c r="C164" s="24">
        <v>1</v>
      </c>
      <c r="D164" s="32">
        <v>0</v>
      </c>
      <c r="E164" s="32">
        <v>0</v>
      </c>
      <c r="F164" s="44"/>
      <c r="G164" s="44"/>
    </row>
    <row r="165" spans="1:17" x14ac:dyDescent="0.25">
      <c r="A165" s="5" t="s">
        <v>161</v>
      </c>
      <c r="B165" s="7" t="s">
        <v>291</v>
      </c>
      <c r="C165" s="28">
        <v>0</v>
      </c>
      <c r="D165" s="31">
        <v>0</v>
      </c>
      <c r="E165" s="31">
        <v>0</v>
      </c>
      <c r="F165" s="43"/>
      <c r="G165" s="43"/>
    </row>
    <row r="166" spans="1:17" x14ac:dyDescent="0.25">
      <c r="A166" s="14" t="s">
        <v>102</v>
      </c>
      <c r="B166" s="14" t="s">
        <v>301</v>
      </c>
      <c r="C166" s="29">
        <v>2</v>
      </c>
      <c r="D166" s="32">
        <v>0</v>
      </c>
      <c r="E166" s="32">
        <v>0</v>
      </c>
      <c r="F166" s="44"/>
      <c r="G166" s="44"/>
    </row>
    <row r="167" spans="1:17" x14ac:dyDescent="0.25">
      <c r="A167" s="5" t="s">
        <v>35</v>
      </c>
      <c r="B167" s="5" t="s">
        <v>266</v>
      </c>
      <c r="C167" s="28">
        <v>1</v>
      </c>
      <c r="D167" s="31">
        <v>1</v>
      </c>
      <c r="E167" s="31">
        <v>0</v>
      </c>
      <c r="F167" s="43">
        <f>D167/C167-1</f>
        <v>0</v>
      </c>
      <c r="G167" s="43"/>
    </row>
    <row r="168" spans="1:17" ht="18" customHeight="1" x14ac:dyDescent="0.25">
      <c r="A168" s="49"/>
      <c r="B168" s="49" t="s">
        <v>331</v>
      </c>
      <c r="C168" s="50">
        <f>SUM(C5:C166)</f>
        <v>37811</v>
      </c>
      <c r="D168" s="50">
        <f>SUM(D5:D167)</f>
        <v>44156</v>
      </c>
      <c r="E168" s="50">
        <f>SUM(E5:E167)</f>
        <v>44276</v>
      </c>
      <c r="F168" s="44">
        <f>D168/C168-1</f>
        <v>0.1678083097511307</v>
      </c>
      <c r="G168" s="44">
        <f t="shared" ref="G168:G169" si="12">E168/D168-1</f>
        <v>2.7176374671618042E-3</v>
      </c>
      <c r="I168" s="47">
        <f>D168-C168</f>
        <v>6345</v>
      </c>
      <c r="J168" s="47">
        <f>E168-C168</f>
        <v>6465</v>
      </c>
      <c r="K168" s="47">
        <f>E168-D168</f>
        <v>120</v>
      </c>
      <c r="L168" s="46"/>
    </row>
    <row r="169" spans="1:17" ht="20.25" customHeight="1" x14ac:dyDescent="0.25">
      <c r="A169" s="4" t="s">
        <v>70</v>
      </c>
      <c r="B169" s="4" t="s">
        <v>322</v>
      </c>
      <c r="C169" s="33">
        <v>310408</v>
      </c>
      <c r="D169" s="33">
        <v>312518</v>
      </c>
      <c r="E169" s="33">
        <f>E171-E168</f>
        <v>312777</v>
      </c>
      <c r="F169" s="43">
        <f t="shared" ref="F168:F169" si="13">D169/C169-1</f>
        <v>6.7975052189377383E-3</v>
      </c>
      <c r="G169" s="43">
        <f t="shared" si="12"/>
        <v>8.2875226386969203E-4</v>
      </c>
      <c r="P169" s="2"/>
      <c r="Q169" s="3"/>
    </row>
    <row r="171" spans="1:17" ht="15.75" thickBot="1" x14ac:dyDescent="0.3">
      <c r="A171" s="34" t="s">
        <v>333</v>
      </c>
      <c r="B171" s="34"/>
      <c r="C171" s="25">
        <f>C168+C169</f>
        <v>348219</v>
      </c>
      <c r="D171" s="25">
        <f>D168+D169</f>
        <v>356674</v>
      </c>
      <c r="E171" s="25">
        <v>357053</v>
      </c>
      <c r="F171" s="25"/>
      <c r="G171" s="25"/>
    </row>
    <row r="172" spans="1:17" ht="15.75" thickTop="1" x14ac:dyDescent="0.25"/>
    <row r="173" spans="1:17" x14ac:dyDescent="0.25">
      <c r="A173" s="1" t="s">
        <v>341</v>
      </c>
    </row>
    <row r="174" spans="1:17" x14ac:dyDescent="0.25">
      <c r="A174" s="1" t="s">
        <v>342</v>
      </c>
    </row>
  </sheetData>
  <sortState ref="A5:G167">
    <sortCondition descending="1" ref="E5:E167"/>
  </sortState>
  <pageMargins left="0.7" right="0.7" top="0.75" bottom="0.75" header="0.3" footer="0.3"/>
  <pageSetup paperSize="9" orientation="portrait" r:id="rId1"/>
  <ignoredErrors>
    <ignoredError sqref="C168:E16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0"/>
  <sheetViews>
    <sheetView topLeftCell="F41" zoomScale="124" zoomScaleNormal="124" workbookViewId="0">
      <selection activeCell="F60" sqref="F60"/>
    </sheetView>
  </sheetViews>
  <sheetFormatPr defaultRowHeight="15" x14ac:dyDescent="0.25"/>
  <cols>
    <col min="2" max="2" width="9.85546875" customWidth="1"/>
    <col min="5" max="5" width="19.5703125" bestFit="1" customWidth="1"/>
    <col min="9" max="9" width="11" bestFit="1" customWidth="1"/>
    <col min="11" max="11" width="15.5703125" customWidth="1"/>
  </cols>
  <sheetData>
    <row r="2" spans="2:12" x14ac:dyDescent="0.25">
      <c r="J2" s="37">
        <v>43070</v>
      </c>
      <c r="K2" s="37">
        <v>43435</v>
      </c>
    </row>
    <row r="3" spans="2:12" x14ac:dyDescent="0.25">
      <c r="B3" t="s">
        <v>164</v>
      </c>
      <c r="I3" t="s">
        <v>328</v>
      </c>
      <c r="J3" s="38">
        <v>17010</v>
      </c>
      <c r="K3" s="38">
        <v>19190</v>
      </c>
      <c r="L3" s="36">
        <f>K3/$K$12</f>
        <v>0.43459552495697074</v>
      </c>
    </row>
    <row r="4" spans="2:12" x14ac:dyDescent="0.25">
      <c r="B4" t="s">
        <v>165</v>
      </c>
      <c r="I4" t="s">
        <v>329</v>
      </c>
      <c r="J4" s="38">
        <v>3369</v>
      </c>
      <c r="K4" s="38">
        <v>4094</v>
      </c>
      <c r="L4" s="36">
        <f t="shared" ref="L4:L11" si="0">K4/$K$12</f>
        <v>9.2716731588006154E-2</v>
      </c>
    </row>
    <row r="5" spans="2:12" x14ac:dyDescent="0.25">
      <c r="B5" t="s">
        <v>166</v>
      </c>
      <c r="I5" t="s">
        <v>168</v>
      </c>
      <c r="J5" s="38">
        <v>1386</v>
      </c>
      <c r="K5" s="38">
        <v>1851</v>
      </c>
      <c r="L5" s="36">
        <f t="shared" si="0"/>
        <v>4.1919557930972011E-2</v>
      </c>
    </row>
    <row r="6" spans="2:12" x14ac:dyDescent="0.25">
      <c r="B6" t="s">
        <v>167</v>
      </c>
      <c r="I6" t="s">
        <v>169</v>
      </c>
      <c r="J6" s="38">
        <v>1010</v>
      </c>
      <c r="K6" s="38">
        <v>1509</v>
      </c>
      <c r="L6" s="36">
        <f t="shared" si="0"/>
        <v>3.4174291149560651E-2</v>
      </c>
    </row>
    <row r="7" spans="2:12" x14ac:dyDescent="0.25">
      <c r="I7" t="s">
        <v>170</v>
      </c>
      <c r="J7" s="38">
        <v>1181</v>
      </c>
      <c r="K7" s="38">
        <v>1289</v>
      </c>
      <c r="L7" s="36">
        <f t="shared" si="0"/>
        <v>2.9191955793097201E-2</v>
      </c>
    </row>
    <row r="8" spans="2:12" x14ac:dyDescent="0.25">
      <c r="I8" t="s">
        <v>174</v>
      </c>
      <c r="J8" s="38">
        <v>986</v>
      </c>
      <c r="K8" s="38">
        <v>1227</v>
      </c>
      <c r="L8" s="36">
        <f t="shared" si="0"/>
        <v>2.7787843101730228E-2</v>
      </c>
    </row>
    <row r="9" spans="2:12" x14ac:dyDescent="0.25">
      <c r="I9" t="s">
        <v>172</v>
      </c>
      <c r="J9" s="38">
        <v>922</v>
      </c>
      <c r="K9" s="38">
        <v>1006</v>
      </c>
      <c r="L9" s="36">
        <f t="shared" si="0"/>
        <v>2.2782860766373765E-2</v>
      </c>
    </row>
    <row r="10" spans="2:12" x14ac:dyDescent="0.25">
      <c r="I10" t="s">
        <v>180</v>
      </c>
      <c r="J10" s="38">
        <v>918</v>
      </c>
      <c r="K10" s="38">
        <v>930</v>
      </c>
      <c r="L10" s="36">
        <f t="shared" si="0"/>
        <v>2.1061690370504576E-2</v>
      </c>
    </row>
    <row r="11" spans="2:12" x14ac:dyDescent="0.25">
      <c r="I11" t="s">
        <v>334</v>
      </c>
      <c r="J11" s="38">
        <f>J12-J3-J4-J5-J6-J7-J8-J9-J10</f>
        <v>11030</v>
      </c>
      <c r="K11" s="38">
        <f>K12-K3-K4-K5-K6-K7-K8-K9-K10</f>
        <v>13060</v>
      </c>
      <c r="L11" s="36">
        <f t="shared" si="0"/>
        <v>0.29576954434278468</v>
      </c>
    </row>
    <row r="12" spans="2:12" x14ac:dyDescent="0.25">
      <c r="J12" s="38">
        <v>37812</v>
      </c>
      <c r="K12" s="38">
        <f>44156</f>
        <v>44156</v>
      </c>
    </row>
    <row r="16" spans="2:12" x14ac:dyDescent="0.25">
      <c r="I16" t="s">
        <v>328</v>
      </c>
      <c r="K16" s="36">
        <v>0.43459552495697074</v>
      </c>
    </row>
    <row r="17" spans="9:11" x14ac:dyDescent="0.25">
      <c r="I17" t="s">
        <v>329</v>
      </c>
      <c r="K17" s="36">
        <v>9.2716731588006154E-2</v>
      </c>
    </row>
    <row r="18" spans="9:11" x14ac:dyDescent="0.25">
      <c r="I18" t="s">
        <v>168</v>
      </c>
      <c r="K18" s="36">
        <v>4.1919557930972011E-2</v>
      </c>
    </row>
    <row r="19" spans="9:11" x14ac:dyDescent="0.25">
      <c r="I19" t="s">
        <v>169</v>
      </c>
      <c r="K19" s="36">
        <v>3.4174291149560651E-2</v>
      </c>
    </row>
    <row r="20" spans="9:11" x14ac:dyDescent="0.25">
      <c r="I20" t="s">
        <v>170</v>
      </c>
      <c r="K20" s="36">
        <v>2.9191955793097201E-2</v>
      </c>
    </row>
    <row r="21" spans="9:11" x14ac:dyDescent="0.25">
      <c r="I21" t="s">
        <v>174</v>
      </c>
      <c r="K21" s="36">
        <v>2.7787843101730228E-2</v>
      </c>
    </row>
    <row r="22" spans="9:11" x14ac:dyDescent="0.25">
      <c r="I22" t="s">
        <v>172</v>
      </c>
      <c r="K22" s="36">
        <v>2.2782860766373765E-2</v>
      </c>
    </row>
    <row r="23" spans="9:11" x14ac:dyDescent="0.25">
      <c r="I23" t="s">
        <v>180</v>
      </c>
      <c r="K23" s="36">
        <v>2.1061690370504576E-2</v>
      </c>
    </row>
    <row r="24" spans="9:11" x14ac:dyDescent="0.25">
      <c r="I24" t="s">
        <v>334</v>
      </c>
      <c r="K24" s="36">
        <v>0.29576954434278468</v>
      </c>
    </row>
    <row r="49" spans="2:7" x14ac:dyDescent="0.25">
      <c r="C49" s="39" t="s">
        <v>335</v>
      </c>
      <c r="D49" s="40" t="s">
        <v>336</v>
      </c>
      <c r="E49" s="40" t="s">
        <v>337</v>
      </c>
    </row>
    <row r="50" spans="2:7" x14ac:dyDescent="0.25">
      <c r="B50" s="45">
        <v>42339</v>
      </c>
      <c r="C50" s="38">
        <v>305927</v>
      </c>
      <c r="D50" s="38">
        <v>26347</v>
      </c>
      <c r="E50" s="36">
        <f>D50/G50</f>
        <v>7.9292993132174056E-2</v>
      </c>
      <c r="G50" s="38">
        <f>C50+D50</f>
        <v>332274</v>
      </c>
    </row>
    <row r="51" spans="2:7" x14ac:dyDescent="0.25">
      <c r="B51" s="45">
        <v>42705</v>
      </c>
      <c r="C51" s="38">
        <v>307926</v>
      </c>
      <c r="D51" s="38">
        <v>30153</v>
      </c>
      <c r="E51" s="36">
        <f t="shared" ref="E51:E54" si="1">D51/G51</f>
        <v>8.9189213172069251E-2</v>
      </c>
      <c r="G51" s="38">
        <f t="shared" ref="G51:G54" si="2">C51+D51</f>
        <v>338079</v>
      </c>
    </row>
    <row r="52" spans="2:7" x14ac:dyDescent="0.25">
      <c r="B52" s="45">
        <v>43070</v>
      </c>
      <c r="C52" s="38">
        <v>310398</v>
      </c>
      <c r="D52" s="38">
        <v>37583</v>
      </c>
      <c r="E52" s="36">
        <f t="shared" si="1"/>
        <v>0.10800302315356299</v>
      </c>
      <c r="G52" s="38">
        <f t="shared" si="2"/>
        <v>347981</v>
      </c>
    </row>
    <row r="53" spans="2:7" x14ac:dyDescent="0.25">
      <c r="B53" s="45">
        <v>43435</v>
      </c>
      <c r="C53" s="38">
        <v>312518</v>
      </c>
      <c r="D53" s="38">
        <v>44156</v>
      </c>
      <c r="E53" s="36">
        <f t="shared" si="1"/>
        <v>0.12379932375222191</v>
      </c>
      <c r="G53" s="38">
        <f t="shared" si="2"/>
        <v>356674</v>
      </c>
    </row>
    <row r="54" spans="2:7" x14ac:dyDescent="0.25">
      <c r="B54" s="45">
        <v>43466</v>
      </c>
      <c r="C54" s="38">
        <v>312777</v>
      </c>
      <c r="D54" s="38">
        <v>44276</v>
      </c>
      <c r="E54" s="36">
        <f t="shared" si="1"/>
        <v>0.12400399940625061</v>
      </c>
      <c r="G54" s="38">
        <f t="shared" si="2"/>
        <v>357053</v>
      </c>
    </row>
    <row r="60" spans="2:7" x14ac:dyDescent="0.25">
      <c r="C60">
        <v>357053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2018-10-24T14:33:41Z</dcterms:created>
  <dcterms:modified xsi:type="dcterms:W3CDTF">2019-01-14T10:27:42Z</dcterms:modified>
</cp:coreProperties>
</file>