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K:\Upplýsinga og samskiptadeild\Fréttir\mánadarlegar frettir úr þjóðskrá\2022 - júní\"/>
    </mc:Choice>
  </mc:AlternateContent>
  <xr:revisionPtr revIDLastSave="0" documentId="13_ncr:1_{38D5863C-F955-43D3-BB87-8219C755B919}" xr6:coauthVersionLast="47" xr6:coauthVersionMax="47" xr10:uidLastSave="{00000000-0000-0000-0000-000000000000}"/>
  <bookViews>
    <workbookView xWindow="-30828" yWindow="-108" windowWidth="30936" windowHeight="16896" xr2:uid="{00000000-000D-0000-FFFF-FFFF00000000}"/>
  </bookViews>
  <sheets>
    <sheet name="tafla" sheetId="1" r:id="rId1"/>
  </sheets>
  <definedNames>
    <definedName name="_xlnm.Print_Titles" localSheetId="0">tafla!$4:$5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0" i="1" l="1"/>
  <c r="H40" i="1"/>
  <c r="H46" i="1"/>
  <c r="D40" i="1"/>
  <c r="E40" i="1"/>
  <c r="F40" i="1"/>
  <c r="G40" i="1"/>
  <c r="C40" i="1"/>
  <c r="C80" i="1" s="1"/>
  <c r="F46" i="1"/>
  <c r="E46" i="1"/>
  <c r="D80" i="1"/>
  <c r="F63" i="1"/>
  <c r="G47" i="1"/>
  <c r="G46" i="1" s="1"/>
  <c r="F30" i="1"/>
  <c r="F6" i="1"/>
  <c r="E6" i="1"/>
  <c r="E14" i="1"/>
  <c r="F14" i="1"/>
  <c r="G7" i="1"/>
  <c r="E63" i="1"/>
  <c r="F58" i="1"/>
  <c r="E58" i="1"/>
  <c r="E30" i="1"/>
  <c r="F19" i="1"/>
  <c r="E19" i="1"/>
  <c r="H66" i="1"/>
  <c r="G66" i="1"/>
  <c r="G64" i="1"/>
  <c r="G65" i="1"/>
  <c r="G67" i="1"/>
  <c r="G68" i="1"/>
  <c r="G69" i="1"/>
  <c r="G70" i="1"/>
  <c r="G71" i="1"/>
  <c r="G72" i="1"/>
  <c r="G73" i="1"/>
  <c r="G74" i="1"/>
  <c r="G75" i="1"/>
  <c r="G76" i="1"/>
  <c r="G77" i="1"/>
  <c r="G78" i="1"/>
  <c r="G41" i="1"/>
  <c r="G42" i="1"/>
  <c r="G43" i="1"/>
  <c r="G44" i="1"/>
  <c r="G45" i="1"/>
  <c r="G48" i="1"/>
  <c r="G49" i="1"/>
  <c r="G50" i="1"/>
  <c r="G51" i="1"/>
  <c r="G52" i="1"/>
  <c r="G53" i="1"/>
  <c r="G54" i="1"/>
  <c r="G55" i="1"/>
  <c r="G56" i="1"/>
  <c r="G57" i="1"/>
  <c r="G19" i="1" l="1"/>
  <c r="E80" i="1"/>
  <c r="H23" i="1" l="1"/>
  <c r="H60" i="1" l="1"/>
  <c r="G60" i="1"/>
  <c r="H63" i="1"/>
  <c r="H58" i="1"/>
  <c r="G58" i="1" l="1"/>
  <c r="G6" i="1"/>
  <c r="H76" i="1" l="1"/>
  <c r="H7" i="1" l="1"/>
  <c r="G34" i="1" l="1"/>
  <c r="H8" i="1" l="1"/>
  <c r="H9" i="1"/>
  <c r="H10" i="1"/>
  <c r="H11" i="1"/>
  <c r="H12" i="1"/>
  <c r="H13" i="1"/>
  <c r="H15" i="1"/>
  <c r="H16" i="1"/>
  <c r="H17" i="1"/>
  <c r="H18" i="1"/>
  <c r="H20" i="1"/>
  <c r="H21" i="1"/>
  <c r="H22" i="1"/>
  <c r="H24" i="1"/>
  <c r="H25" i="1"/>
  <c r="H26" i="1"/>
  <c r="H27" i="1"/>
  <c r="H28" i="1"/>
  <c r="H29" i="1"/>
  <c r="H31" i="1"/>
  <c r="H32" i="1"/>
  <c r="H33" i="1"/>
  <c r="H34" i="1"/>
  <c r="H35" i="1"/>
  <c r="H36" i="1"/>
  <c r="H37" i="1"/>
  <c r="H38" i="1"/>
  <c r="H39" i="1"/>
  <c r="H41" i="1"/>
  <c r="H42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9" i="1"/>
  <c r="H61" i="1"/>
  <c r="H62" i="1"/>
  <c r="H64" i="1"/>
  <c r="H65" i="1"/>
  <c r="H67" i="1"/>
  <c r="H68" i="1"/>
  <c r="H69" i="1"/>
  <c r="H70" i="1"/>
  <c r="H71" i="1"/>
  <c r="H72" i="1"/>
  <c r="H73" i="1"/>
  <c r="H74" i="1"/>
  <c r="H75" i="1"/>
  <c r="H77" i="1"/>
  <c r="H78" i="1"/>
  <c r="G8" i="1"/>
  <c r="G9" i="1"/>
  <c r="G10" i="1"/>
  <c r="G11" i="1"/>
  <c r="G12" i="1"/>
  <c r="G13" i="1"/>
  <c r="G15" i="1"/>
  <c r="G16" i="1"/>
  <c r="G17" i="1"/>
  <c r="G18" i="1"/>
  <c r="G20" i="1"/>
  <c r="G21" i="1"/>
  <c r="G22" i="1"/>
  <c r="G23" i="1"/>
  <c r="G24" i="1"/>
  <c r="G25" i="1"/>
  <c r="G26" i="1"/>
  <c r="G27" i="1"/>
  <c r="G28" i="1"/>
  <c r="G29" i="1"/>
  <c r="G31" i="1"/>
  <c r="G32" i="1"/>
  <c r="G33" i="1"/>
  <c r="G35" i="1"/>
  <c r="G36" i="1"/>
  <c r="G37" i="1"/>
  <c r="G38" i="1"/>
  <c r="G39" i="1"/>
  <c r="G59" i="1"/>
  <c r="G61" i="1"/>
  <c r="G62" i="1"/>
  <c r="H6" i="1" l="1"/>
  <c r="G63" i="1"/>
  <c r="H80" i="1"/>
  <c r="H14" i="1"/>
  <c r="G14" i="1"/>
  <c r="G30" i="1"/>
  <c r="H30" i="1"/>
  <c r="H19" i="1"/>
  <c r="G80" i="1" l="1"/>
</calcChain>
</file>

<file path=xl/sharedStrings.xml><?xml version="1.0" encoding="utf-8"?>
<sst xmlns="http://schemas.openxmlformats.org/spreadsheetml/2006/main" count="220" uniqueCount="216">
  <si>
    <t>Sveitarfélagsnúmer</t>
  </si>
  <si>
    <t>Höfuðborgarsvæðið</t>
  </si>
  <si>
    <t>0000</t>
  </si>
  <si>
    <t>Seltjarnarnesbær</t>
  </si>
  <si>
    <t>Garðabær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</si>
  <si>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</si>
  <si>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</si>
  <si>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</si>
  <si>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</si>
  <si>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</si>
  <si>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</si>
  <si>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</si>
  <si>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</si>
  <si>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</si>
  <si>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</si>
  <si>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</si>
  <si>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</si>
  <si>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Helgafellssveit</t>
  </si>
  <si>
    <t>Stykkishólmsbær</t>
  </si>
  <si>
    <t>Eyja- og Miklaholtshreppur</t>
  </si>
  <si>
    <t>Snæfellsbær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</si>
  <si>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</si>
  <si>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</si>
  <si>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</si>
  <si>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</si>
  <si>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</si>
  <si>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</si>
  <si>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</si>
  <si>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</si>
  <si>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</si>
  <si>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</si>
  <si>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</si>
  <si>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</si>
  <si>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Húnaþing vestra</t>
  </si>
  <si>
    <t>Sveitarfélagið Skagaströnd</t>
  </si>
  <si>
    <t>Skagabyggð</t>
  </si>
  <si>
    <t>Norðurland eystra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</si>
  <si>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</si>
  <si>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</si>
  <si>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</si>
  <si>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</si>
  <si>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</si>
  <si>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</si>
  <si>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</si>
  <si>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</si>
  <si>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Austurland</t>
  </si>
  <si>
    <t>Fjarðabyggð</t>
  </si>
  <si>
    <t>Vopnafjarðarhreppur</t>
  </si>
  <si>
    <t>Fljótsdalshreppur</t>
  </si>
  <si>
    <t>Sveitarfélagið Hornafjörður</t>
  </si>
  <si>
    <t>Suðurland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</si>
  <si>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</si>
  <si>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</si>
  <si>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</si>
  <si>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</si>
  <si>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</si>
  <si>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</si>
  <si>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</si>
  <si>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</si>
  <si>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</si>
  <si>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</si>
  <si>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</si>
  <si>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</si>
  <si>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</si>
  <si>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</si>
  <si>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</si>
  <si>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Suðurnesjabær</t>
  </si>
  <si>
    <t>Sveitarfélag</t>
  </si>
  <si>
    <t>Reykjavíkurborg</t>
  </si>
  <si>
    <t>Kópavogsbær</t>
  </si>
  <si>
    <t>Hafnarfjarðarkaupstaður</t>
  </si>
  <si>
    <t>Akureyrarbær</t>
  </si>
  <si>
    <t>í %</t>
  </si>
  <si>
    <t>Múlaþing</t>
  </si>
  <si>
    <t>Fjöldi</t>
  </si>
  <si>
    <t>1. des. 2019</t>
  </si>
  <si>
    <t>1. des. 2020</t>
  </si>
  <si>
    <t>Breyting milli ára</t>
  </si>
  <si>
    <t>135841</t>
  </si>
  <si>
    <t>1000</t>
  </si>
  <si>
    <t>39046</t>
  </si>
  <si>
    <t>1100</t>
  </si>
  <si>
    <t>4709</t>
  </si>
  <si>
    <t>1300</t>
  </si>
  <si>
    <t>18491</t>
  </si>
  <si>
    <t>1400</t>
  </si>
  <si>
    <t>29825</t>
  </si>
  <si>
    <t>1604</t>
  </si>
  <si>
    <t>13036</t>
  </si>
  <si>
    <t>1606</t>
  </si>
  <si>
    <t>250</t>
  </si>
  <si>
    <t>2000</t>
  </si>
  <si>
    <t>20395</t>
  </si>
  <si>
    <t>2300</t>
  </si>
  <si>
    <t>3607</t>
  </si>
  <si>
    <t>2506</t>
  </si>
  <si>
    <t>1356</t>
  </si>
  <si>
    <t>2510</t>
  </si>
  <si>
    <t>3765</t>
  </si>
  <si>
    <t>3000</t>
  </si>
  <si>
    <t>7845</t>
  </si>
  <si>
    <t>3506</t>
  </si>
  <si>
    <t>58</t>
  </si>
  <si>
    <t>3511</t>
  </si>
  <si>
    <t>693</t>
  </si>
  <si>
    <t>3609</t>
  </si>
  <si>
    <t>3865</t>
  </si>
  <si>
    <t>3709</t>
  </si>
  <si>
    <t>844</t>
  </si>
  <si>
    <t>79</t>
  </si>
  <si>
    <t>3711</t>
  </si>
  <si>
    <t>1210</t>
  </si>
  <si>
    <t>3713</t>
  </si>
  <si>
    <t>101</t>
  </si>
  <si>
    <t>3714</t>
  </si>
  <si>
    <t>1666</t>
  </si>
  <si>
    <t>3811</t>
  </si>
  <si>
    <t>666</t>
  </si>
  <si>
    <t>4100</t>
  </si>
  <si>
    <t>960</t>
  </si>
  <si>
    <t>4200</t>
  </si>
  <si>
    <t>3844</t>
  </si>
  <si>
    <t>4502</t>
  </si>
  <si>
    <t>234</t>
  </si>
  <si>
    <t>4604</t>
  </si>
  <si>
    <t>254</t>
  </si>
  <si>
    <t>4607</t>
  </si>
  <si>
    <t>1123</t>
  </si>
  <si>
    <t>4803</t>
  </si>
  <si>
    <t>215</t>
  </si>
  <si>
    <t>4901</t>
  </si>
  <si>
    <t>42</t>
  </si>
  <si>
    <t>4902</t>
  </si>
  <si>
    <t>4911</t>
  </si>
  <si>
    <t>422</t>
  </si>
  <si>
    <t>5508</t>
  </si>
  <si>
    <t>1225</t>
  </si>
  <si>
    <t>934</t>
  </si>
  <si>
    <t>5609</t>
  </si>
  <si>
    <t>479</t>
  </si>
  <si>
    <t>5611</t>
  </si>
  <si>
    <t>89</t>
  </si>
  <si>
    <t>5706</t>
  </si>
  <si>
    <t>203</t>
  </si>
  <si>
    <t>6000</t>
  </si>
  <si>
    <t>19635</t>
  </si>
  <si>
    <t>6100</t>
  </si>
  <si>
    <t>3043</t>
  </si>
  <si>
    <t>6250</t>
  </si>
  <si>
    <t>1969</t>
  </si>
  <si>
    <t>6400</t>
  </si>
  <si>
    <t>1866</t>
  </si>
  <si>
    <t>6513</t>
  </si>
  <si>
    <t>1129</t>
  </si>
  <si>
    <t>6515</t>
  </si>
  <si>
    <t>708</t>
  </si>
  <si>
    <t>6601</t>
  </si>
  <si>
    <t>450</t>
  </si>
  <si>
    <t>6602</t>
  </si>
  <si>
    <t>369</t>
  </si>
  <si>
    <t>6611</t>
  </si>
  <si>
    <t>60</t>
  </si>
  <si>
    <t>6612</t>
  </si>
  <si>
    <t>874</t>
  </si>
  <si>
    <t>6709</t>
  </si>
  <si>
    <t>506</t>
  </si>
  <si>
    <t>7300</t>
  </si>
  <si>
    <t>5206</t>
  </si>
  <si>
    <t>7400</t>
  </si>
  <si>
    <t>5049</t>
  </si>
  <si>
    <t>7502</t>
  </si>
  <si>
    <t>665</t>
  </si>
  <si>
    <t>7505</t>
  </si>
  <si>
    <t>103</t>
  </si>
  <si>
    <t>8000</t>
  </si>
  <si>
    <t>4430</t>
  </si>
  <si>
    <t>8200</t>
  </si>
  <si>
    <t>10863</t>
  </si>
  <si>
    <t>8401</t>
  </si>
  <si>
    <t>2444</t>
  </si>
  <si>
    <t>8508</t>
  </si>
  <si>
    <t>810</t>
  </si>
  <si>
    <t>8509</t>
  </si>
  <si>
    <t>626</t>
  </si>
  <si>
    <t>8610</t>
  </si>
  <si>
    <t>263</t>
  </si>
  <si>
    <t>8613</t>
  </si>
  <si>
    <t>1960</t>
  </si>
  <si>
    <t>8614</t>
  </si>
  <si>
    <t>1816</t>
  </si>
  <si>
    <t>8710</t>
  </si>
  <si>
    <t>822</t>
  </si>
  <si>
    <t>8716</t>
  </si>
  <si>
    <t>2992</t>
  </si>
  <si>
    <t>8717</t>
  </si>
  <si>
    <t>2463</t>
  </si>
  <si>
    <t>8719</t>
  </si>
  <si>
    <t>521</t>
  </si>
  <si>
    <t>8720</t>
  </si>
  <si>
    <t>575</t>
  </si>
  <si>
    <t>8721</t>
  </si>
  <si>
    <t>1170</t>
  </si>
  <si>
    <t>8722</t>
  </si>
  <si>
    <t>1. des. 2021</t>
  </si>
  <si>
    <t>=Q16:S82698</t>
  </si>
  <si>
    <t>Þessar tölur eru keyrðar úr grunnum Þjóðskrár og byggja á skráningu einstaklinga eftir sveitarfélögum (húskóða).</t>
  </si>
  <si>
    <t>64.0%</t>
  </si>
  <si>
    <t>Blönduósbær/Húnavatnshreppur</t>
  </si>
  <si>
    <t>Þingeyjarsveit / Skútustaðahreppur</t>
  </si>
  <si>
    <t>Langanesbyggð/Svalbarðshreppur</t>
  </si>
  <si>
    <t>Sveitarfélagið Skagafjörður/Akrahreppur</t>
  </si>
  <si>
    <t>1. júní 2022</t>
  </si>
  <si>
    <t>1. des. 2021 og 1. júní 2022</t>
  </si>
  <si>
    <t>Fjöldi íbúa eftir sveitarfélögum 1. júní 2022  (og  samanburður  við íbúatölur 1. desember 2019 - 2021</t>
  </si>
  <si>
    <t>Þjóðskrá - 1. júní 2022</t>
  </si>
  <si>
    <t>Fjölgardd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</si>
</sst>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0" xfId="0" applyFont="1" applyFill="1" applyAlignment="1">
      <alignment horizontal="left"/>
    </xf>
    <xf numFmtId="0" fontId="0" fillId="2" borderId="0" xfId="0" applyFill="1"/>
    <xf numFmtId="0" fontId="3" fillId="3" borderId="1" xfId="0" applyFont="1" applyFill="1" applyBorder="1" applyAlignment="1">
      <alignment horizontal="left"/>
    </xf>
    <xf numFmtId="4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1" fillId="3" borderId="1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3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left"/>
    </xf>
    <xf numFmtId="0" fontId="0" fillId="2" borderId="0" xfId="0" applyFill="1" applyAlignment="1">
      <alignment horizontal="right"/>
    </xf>
    <xf numFmtId="164" fontId="0" fillId="2" borderId="0" xfId="0" applyNumberFormat="1" applyFill="1" applyAlignment="1">
      <alignment horizontal="right"/>
    </xf>
    <xf numFmtId="164" fontId="3" fillId="5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64" fontId="6" fillId="3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3" fillId="3" borderId="1" xfId="0" applyFont="1" applyFill="1" applyBorder="1"/>
    <xf numFmtId="0" fontId="0" fillId="2" borderId="0" xfId="0" applyFont="1" applyFill="1" applyAlignment="1">
      <alignment horizontal="left"/>
    </xf>
    <xf numFmtId="0" fontId="2" fillId="0" borderId="0" xfId="0" applyFont="1" applyFill="1" applyBorder="1"/>
    <xf numFmtId="0" fontId="0" fillId="0" borderId="0" xfId="0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6" fillId="0" borderId="0" xfId="0" applyNumberFormat="1" applyFont="1" applyFill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7" fillId="0" borderId="0" xfId="0" applyFont="1" applyFill="1" applyBorder="1"/>
    <xf numFmtId="49" fontId="7" fillId="0" borderId="0" xfId="0" applyNumberFormat="1" applyFont="1" applyFill="1" applyBorder="1"/>
    <xf numFmtId="3" fontId="0" fillId="2" borderId="0" xfId="0" applyNumberFormat="1" applyFill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0" fillId="3" borderId="0" xfId="0" applyNumberFormat="1" applyFill="1" applyAlignment="1">
      <alignment horizontal="right"/>
    </xf>
    <xf numFmtId="3" fontId="0" fillId="3" borderId="0" xfId="0" applyNumberFormat="1" applyFont="1" applyFill="1" applyAlignment="1">
      <alignment horizontal="right"/>
    </xf>
    <xf numFmtId="3" fontId="0" fillId="2" borderId="0" xfId="0" applyNumberFormat="1" applyFont="1" applyFill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3" fontId="0" fillId="0" borderId="0" xfId="0" applyNumberFormat="1" applyFill="1" applyAlignment="1">
      <alignment horizontal="right"/>
    </xf>
    <xf numFmtId="3" fontId="0" fillId="3" borderId="0" xfId="0" applyNumberForma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3" fillId="5" borderId="2" xfId="0" applyNumberFormat="1" applyFont="1" applyFill="1" applyBorder="1" applyAlignment="1">
      <alignment horizontal="right"/>
    </xf>
    <xf numFmtId="3" fontId="0" fillId="0" borderId="0" xfId="0" applyNumberFormat="1" applyAlignment="1">
      <alignment horizontal="right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left"/>
    </xf>
    <xf numFmtId="3" fontId="3" fillId="4" borderId="4" xfId="0" applyNumberFormat="1" applyFont="1" applyFill="1" applyBorder="1" applyAlignment="1">
      <alignment horizontal="right"/>
    </xf>
    <xf numFmtId="0" fontId="3" fillId="4" borderId="4" xfId="0" applyFont="1" applyFill="1" applyBorder="1" applyAlignment="1">
      <alignment horizontal="right"/>
    </xf>
    <xf numFmtId="49" fontId="3" fillId="4" borderId="3" xfId="0" applyNumberFormat="1" applyFont="1" applyFill="1" applyBorder="1" applyAlignment="1">
      <alignment horizontal="right"/>
    </xf>
    <xf numFmtId="49" fontId="2" fillId="0" borderId="0" xfId="0" applyNumberFormat="1" applyFont="1"/>
    <xf numFmtId="49" fontId="2" fillId="0" borderId="0" xfId="0" applyNumberFormat="1" applyFont="1" applyFill="1" applyBorder="1"/>
    <xf numFmtId="0" fontId="1" fillId="4" borderId="4" xfId="0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6" fillId="3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3" fontId="6" fillId="3" borderId="1" xfId="0" applyNumberFormat="1" applyFont="1" applyFill="1" applyBorder="1" applyAlignment="1">
      <alignment horizontal="center"/>
    </xf>
    <xf numFmtId="3" fontId="6" fillId="0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3" fillId="5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164" fontId="8" fillId="2" borderId="1" xfId="0" applyNumberFormat="1" applyFont="1" applyFill="1" applyBorder="1" applyAlignment="1">
      <alignment horizontal="right"/>
    </xf>
    <xf numFmtId="3" fontId="8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52"/>
  <sheetViews>
    <sheetView tabSelected="1" topLeftCell="A22" zoomScale="70" zoomScaleNormal="70" workbookViewId="0">
      <selection activeCell="O61" sqref="O61"/>
    </sheetView>
  </sheetViews>
  <sheetFormatPr defaultRowHeight="15" x14ac:dyDescent="0.25"/>
  <cols>
    <col min="1" max="1" width="20.85546875" bestFit="1" customWidth="1"/>
    <col min="2" max="2" width="34.5703125" customWidth="1"/>
    <col min="3" max="4" width="18.85546875" style="51" customWidth="1"/>
    <col min="5" max="6" width="18.85546875" style="20" customWidth="1"/>
    <col min="7" max="7" width="31.5703125" style="71" bestFit="1" customWidth="1"/>
    <col min="8" max="8" width="10.28515625" style="20" bestFit="1" customWidth="1"/>
    <col min="9" max="9" width="4.85546875" style="27" customWidth="1"/>
    <col min="10" max="10" width="9.140625" style="39"/>
    <col min="11" max="11" width="9.140625" style="26"/>
    <col min="12" max="12" width="9.140625" style="28"/>
    <col min="13" max="13" width="9.140625" style="29"/>
    <col min="14" max="14" width="9.140625" style="28"/>
    <col min="15" max="21" width="8.85546875" style="27"/>
  </cols>
  <sheetData>
    <row r="1" spans="1:19" ht="18.75" x14ac:dyDescent="0.3">
      <c r="A1" s="6" t="s">
        <v>213</v>
      </c>
      <c r="B1" s="7"/>
      <c r="C1" s="41"/>
      <c r="D1" s="41"/>
      <c r="E1" s="17"/>
      <c r="F1" s="17"/>
      <c r="G1" s="2"/>
      <c r="H1" s="17"/>
    </row>
    <row r="2" spans="1:19" x14ac:dyDescent="0.25">
      <c r="A2" s="25" t="s">
        <v>214</v>
      </c>
      <c r="B2" s="7"/>
      <c r="C2" s="41"/>
      <c r="D2" s="41"/>
      <c r="E2" s="17"/>
      <c r="F2" s="17"/>
      <c r="G2" s="2"/>
      <c r="H2" s="17"/>
      <c r="L2" s="29"/>
    </row>
    <row r="3" spans="1:19" x14ac:dyDescent="0.25">
      <c r="A3" s="7"/>
      <c r="B3" s="7"/>
      <c r="C3" s="41"/>
      <c r="D3" s="41"/>
      <c r="E3" s="17"/>
      <c r="F3" s="17"/>
      <c r="G3" s="2"/>
      <c r="H3" s="17"/>
      <c r="K3" s="30"/>
      <c r="L3" s="29"/>
    </row>
    <row r="4" spans="1:19" ht="15.75" x14ac:dyDescent="0.25">
      <c r="A4" s="54" t="s">
        <v>0</v>
      </c>
      <c r="B4" s="55" t="s">
        <v>67</v>
      </c>
      <c r="C4" s="56" t="s">
        <v>74</v>
      </c>
      <c r="D4" s="56" t="s">
        <v>74</v>
      </c>
      <c r="E4" s="56" t="s">
        <v>74</v>
      </c>
      <c r="F4" s="56" t="s">
        <v>74</v>
      </c>
      <c r="G4" s="61" t="s">
        <v>77</v>
      </c>
      <c r="H4" s="57" t="s">
        <v>72</v>
      </c>
      <c r="K4" s="30"/>
      <c r="L4" s="29"/>
    </row>
    <row r="5" spans="1:19" ht="15.75" x14ac:dyDescent="0.25">
      <c r="A5" s="52"/>
      <c r="B5" s="53"/>
      <c r="C5" s="58" t="s">
        <v>75</v>
      </c>
      <c r="D5" s="58" t="s">
        <v>76</v>
      </c>
      <c r="E5" s="58" t="s">
        <v>203</v>
      </c>
      <c r="F5" s="58" t="s">
        <v>211</v>
      </c>
      <c r="G5" s="62" t="s">
        <v>212</v>
      </c>
      <c r="H5" s="58"/>
      <c r="J5" s="40"/>
      <c r="L5" s="29"/>
    </row>
    <row r="6" spans="1:19" ht="22.5" customHeight="1" x14ac:dyDescent="0.25">
      <c r="A6" s="3" t="s">
        <v>1</v>
      </c>
      <c r="B6" s="5"/>
      <c r="C6" s="42">
        <v>233027</v>
      </c>
      <c r="D6" s="42">
        <v>236363</v>
      </c>
      <c r="E6" s="42">
        <f>E7+E8+E9+E10+E11+E12+E13</f>
        <v>240810</v>
      </c>
      <c r="F6" s="42">
        <f>F7+F8+F9+F10+F11+F12+F13</f>
        <v>242722</v>
      </c>
      <c r="G6" s="63">
        <f t="shared" ref="G6:G37" si="0">F6-E6</f>
        <v>1912</v>
      </c>
      <c r="H6" s="31">
        <f t="shared" ref="H6:H37" si="1">F6/E6-1</f>
        <v>7.9398696067438657E-3</v>
      </c>
      <c r="L6" s="26"/>
      <c r="M6" s="30"/>
    </row>
    <row r="7" spans="1:19" ht="15.75" x14ac:dyDescent="0.25">
      <c r="A7" s="9" t="s">
        <v>2</v>
      </c>
      <c r="B7" s="10" t="s">
        <v>68</v>
      </c>
      <c r="C7" s="43">
        <v>131146</v>
      </c>
      <c r="D7" s="43">
        <v>133181</v>
      </c>
      <c r="E7" s="43">
        <v>135681</v>
      </c>
      <c r="F7" s="43">
        <v>136700</v>
      </c>
      <c r="G7" s="64">
        <f t="shared" si="0"/>
        <v>1019</v>
      </c>
      <c r="H7" s="21">
        <f t="shared" si="1"/>
        <v>7.5102630434622508E-3</v>
      </c>
      <c r="J7" s="40"/>
      <c r="K7" s="72">
        <v>0</v>
      </c>
      <c r="L7" s="72">
        <v>0</v>
      </c>
      <c r="M7" s="30">
        <v>0</v>
      </c>
      <c r="N7" s="26">
        <v>136700</v>
      </c>
      <c r="O7" s="26">
        <v>135681</v>
      </c>
      <c r="P7" s="26"/>
      <c r="Q7" s="59" t="s">
        <v>2</v>
      </c>
      <c r="R7" s="59" t="s">
        <v>78</v>
      </c>
      <c r="S7" s="60"/>
    </row>
    <row r="8" spans="1:19" ht="15.75" x14ac:dyDescent="0.25">
      <c r="A8" s="2">
        <v>1000</v>
      </c>
      <c r="B8" s="1" t="s">
        <v>69</v>
      </c>
      <c r="C8" s="41">
        <v>37936</v>
      </c>
      <c r="D8" s="41">
        <v>38209</v>
      </c>
      <c r="E8" s="41">
        <v>38987</v>
      </c>
      <c r="F8" s="41">
        <v>39284</v>
      </c>
      <c r="G8" s="65">
        <f t="shared" si="0"/>
        <v>297</v>
      </c>
      <c r="H8" s="22">
        <f t="shared" si="1"/>
        <v>7.6179239233591378E-3</v>
      </c>
      <c r="K8" s="72">
        <v>1000</v>
      </c>
      <c r="L8" s="72">
        <v>1000</v>
      </c>
      <c r="M8" s="30">
        <v>1000</v>
      </c>
      <c r="N8" s="26">
        <v>39284</v>
      </c>
      <c r="O8" s="26">
        <v>38987</v>
      </c>
      <c r="P8" s="26"/>
      <c r="Q8" s="59" t="s">
        <v>79</v>
      </c>
      <c r="R8" s="59" t="s">
        <v>80</v>
      </c>
      <c r="S8" s="60"/>
    </row>
    <row r="9" spans="1:19" ht="15.75" x14ac:dyDescent="0.25">
      <c r="A9" s="11">
        <v>1100</v>
      </c>
      <c r="B9" s="10" t="s">
        <v>3</v>
      </c>
      <c r="C9" s="43">
        <v>4719</v>
      </c>
      <c r="D9" s="43">
        <v>4744</v>
      </c>
      <c r="E9" s="43">
        <v>4728</v>
      </c>
      <c r="F9" s="43">
        <v>4697</v>
      </c>
      <c r="G9" s="64">
        <f t="shared" si="0"/>
        <v>-31</v>
      </c>
      <c r="H9" s="21">
        <f t="shared" si="1"/>
        <v>-6.556683587140455E-3</v>
      </c>
      <c r="K9" s="72">
        <v>1100</v>
      </c>
      <c r="L9" s="72">
        <v>1100</v>
      </c>
      <c r="M9" s="30">
        <v>1100</v>
      </c>
      <c r="N9" s="26">
        <v>4697</v>
      </c>
      <c r="O9" s="26">
        <v>4728</v>
      </c>
      <c r="P9" s="26"/>
      <c r="Q9" s="59" t="s">
        <v>81</v>
      </c>
      <c r="R9" s="59" t="s">
        <v>82</v>
      </c>
      <c r="S9" s="60"/>
    </row>
    <row r="10" spans="1:19" ht="15.75" x14ac:dyDescent="0.25">
      <c r="A10" s="2">
        <v>1300</v>
      </c>
      <c r="B10" s="1" t="s">
        <v>4</v>
      </c>
      <c r="C10" s="41">
        <v>16924</v>
      </c>
      <c r="D10" s="41">
        <v>17668</v>
      </c>
      <c r="E10" s="41">
        <v>18404</v>
      </c>
      <c r="F10" s="41">
        <v>18582</v>
      </c>
      <c r="G10" s="65">
        <f t="shared" si="0"/>
        <v>178</v>
      </c>
      <c r="H10" s="22">
        <f t="shared" si="1"/>
        <v>9.6718104759834223E-3</v>
      </c>
      <c r="K10" s="72">
        <v>1300</v>
      </c>
      <c r="L10" s="72">
        <v>1300</v>
      </c>
      <c r="M10" s="30">
        <v>1300</v>
      </c>
      <c r="N10" s="26">
        <v>18582</v>
      </c>
      <c r="O10" s="26">
        <v>18404</v>
      </c>
      <c r="P10" s="26"/>
      <c r="Q10" s="59" t="s">
        <v>83</v>
      </c>
      <c r="R10" s="59" t="s">
        <v>84</v>
      </c>
      <c r="S10" s="60"/>
    </row>
    <row r="11" spans="1:19" ht="15.75" x14ac:dyDescent="0.25">
      <c r="A11" s="11">
        <v>1400</v>
      </c>
      <c r="B11" s="10" t="s">
        <v>70</v>
      </c>
      <c r="C11" s="43">
        <v>29986</v>
      </c>
      <c r="D11" s="43">
        <v>29752</v>
      </c>
      <c r="E11" s="43">
        <v>29742</v>
      </c>
      <c r="F11" s="43">
        <v>30029</v>
      </c>
      <c r="G11" s="64">
        <f t="shared" si="0"/>
        <v>287</v>
      </c>
      <c r="H11" s="21">
        <f t="shared" si="1"/>
        <v>9.6496536883867723E-3</v>
      </c>
      <c r="K11" s="72">
        <v>1400</v>
      </c>
      <c r="L11" s="72">
        <v>1400</v>
      </c>
      <c r="M11" s="30">
        <v>1400</v>
      </c>
      <c r="N11" s="26">
        <v>30029</v>
      </c>
      <c r="O11" s="26">
        <v>29742</v>
      </c>
      <c r="P11" s="26"/>
      <c r="Q11" s="59" t="s">
        <v>85</v>
      </c>
      <c r="R11" s="59" t="s">
        <v>86</v>
      </c>
      <c r="S11" s="60"/>
    </row>
    <row r="12" spans="1:19" ht="15.75" x14ac:dyDescent="0.25">
      <c r="A12" s="2">
        <v>1604</v>
      </c>
      <c r="B12" s="1" t="s">
        <v>5</v>
      </c>
      <c r="C12" s="41">
        <v>12069</v>
      </c>
      <c r="D12" s="41">
        <v>12562</v>
      </c>
      <c r="E12" s="41">
        <v>13023</v>
      </c>
      <c r="F12" s="41">
        <v>13164</v>
      </c>
      <c r="G12" s="65">
        <f t="shared" si="0"/>
        <v>141</v>
      </c>
      <c r="H12" s="22">
        <f t="shared" si="1"/>
        <v>1.0826998387468256E-2</v>
      </c>
      <c r="K12" s="72">
        <v>1604</v>
      </c>
      <c r="L12" s="72">
        <v>1604</v>
      </c>
      <c r="M12" s="30">
        <v>1604</v>
      </c>
      <c r="N12" s="26">
        <v>13164</v>
      </c>
      <c r="O12" s="26">
        <v>13023</v>
      </c>
      <c r="P12" s="26"/>
      <c r="Q12" s="59" t="s">
        <v>87</v>
      </c>
      <c r="R12" s="59" t="s">
        <v>88</v>
      </c>
      <c r="S12" s="60"/>
    </row>
    <row r="13" spans="1:19" ht="15.75" x14ac:dyDescent="0.25">
      <c r="A13" s="11">
        <v>1606</v>
      </c>
      <c r="B13" s="10" t="s">
        <v>6</v>
      </c>
      <c r="C13" s="43">
        <v>247</v>
      </c>
      <c r="D13" s="43">
        <v>247</v>
      </c>
      <c r="E13" s="43">
        <v>245</v>
      </c>
      <c r="F13" s="43">
        <v>266</v>
      </c>
      <c r="G13" s="64">
        <f t="shared" si="0"/>
        <v>21</v>
      </c>
      <c r="H13" s="21">
        <f t="shared" si="1"/>
        <v>8.5714285714285632E-2</v>
      </c>
      <c r="K13" s="72">
        <v>1606</v>
      </c>
      <c r="L13" s="72">
        <v>1606</v>
      </c>
      <c r="M13" s="30">
        <v>1606</v>
      </c>
      <c r="N13" s="26">
        <v>266</v>
      </c>
      <c r="O13" s="26">
        <v>245</v>
      </c>
      <c r="P13" s="26"/>
      <c r="Q13" s="59" t="s">
        <v>89</v>
      </c>
      <c r="R13" s="59" t="s">
        <v>90</v>
      </c>
      <c r="S13" s="60"/>
    </row>
    <row r="14" spans="1:19" ht="18.75" customHeight="1" x14ac:dyDescent="0.25">
      <c r="A14" s="3" t="s">
        <v>7</v>
      </c>
      <c r="B14" s="5"/>
      <c r="C14" s="42">
        <v>27825</v>
      </c>
      <c r="D14" s="42">
        <v>28191</v>
      </c>
      <c r="E14" s="42">
        <f>E15+E16+E17+E18</f>
        <v>29052</v>
      </c>
      <c r="F14" s="42">
        <f>F15+F16+F17+F18</f>
        <v>29917</v>
      </c>
      <c r="G14" s="66">
        <f t="shared" si="0"/>
        <v>865</v>
      </c>
      <c r="H14" s="31">
        <f t="shared" si="1"/>
        <v>2.9774197989811402E-2</v>
      </c>
      <c r="L14" s="26"/>
      <c r="M14" s="30"/>
      <c r="N14" s="26"/>
      <c r="O14" s="26"/>
      <c r="P14" s="26"/>
      <c r="Q14" s="26"/>
      <c r="R14" s="26"/>
      <c r="S14" s="60"/>
    </row>
    <row r="15" spans="1:19" ht="15.75" x14ac:dyDescent="0.25">
      <c r="A15" s="11">
        <v>2000</v>
      </c>
      <c r="B15" s="10" t="s">
        <v>8</v>
      </c>
      <c r="C15" s="44">
        <v>19423</v>
      </c>
      <c r="D15" s="44">
        <v>19669</v>
      </c>
      <c r="E15" s="44">
        <v>20381</v>
      </c>
      <c r="F15" s="44">
        <v>21126</v>
      </c>
      <c r="G15" s="64">
        <f t="shared" si="0"/>
        <v>745</v>
      </c>
      <c r="H15" s="21">
        <f t="shared" si="1"/>
        <v>3.6553652912025836E-2</v>
      </c>
      <c r="K15" s="72">
        <v>2000</v>
      </c>
      <c r="L15" s="26">
        <v>2000</v>
      </c>
      <c r="M15" s="30">
        <v>2000</v>
      </c>
      <c r="N15" s="26">
        <v>21126</v>
      </c>
      <c r="O15" s="26">
        <v>20381</v>
      </c>
      <c r="P15" s="26"/>
      <c r="Q15" s="59" t="s">
        <v>91</v>
      </c>
      <c r="R15" s="59" t="s">
        <v>92</v>
      </c>
      <c r="S15" s="60"/>
    </row>
    <row r="16" spans="1:19" ht="15.75" x14ac:dyDescent="0.25">
      <c r="A16" s="2">
        <v>2300</v>
      </c>
      <c r="B16" s="1" t="s">
        <v>9</v>
      </c>
      <c r="C16" s="45">
        <v>3508</v>
      </c>
      <c r="D16" s="45">
        <v>3548</v>
      </c>
      <c r="E16" s="45">
        <v>3589</v>
      </c>
      <c r="F16" s="45">
        <v>3618</v>
      </c>
      <c r="G16" s="65">
        <f t="shared" si="0"/>
        <v>29</v>
      </c>
      <c r="H16" s="22">
        <f t="shared" si="1"/>
        <v>8.0802451936472508E-3</v>
      </c>
      <c r="K16" s="72">
        <v>2300</v>
      </c>
      <c r="L16" s="72">
        <v>2300</v>
      </c>
      <c r="M16" s="30">
        <v>2300</v>
      </c>
      <c r="N16" s="26">
        <v>3618</v>
      </c>
      <c r="O16" s="26">
        <v>3589</v>
      </c>
      <c r="P16" s="26"/>
      <c r="Q16" s="59" t="s">
        <v>93</v>
      </c>
      <c r="R16" s="59" t="s">
        <v>94</v>
      </c>
      <c r="S16" s="60"/>
    </row>
    <row r="17" spans="1:19" ht="15.75" x14ac:dyDescent="0.25">
      <c r="A17" s="11">
        <v>2506</v>
      </c>
      <c r="B17" s="10" t="s">
        <v>10</v>
      </c>
      <c r="C17" s="44">
        <v>1308</v>
      </c>
      <c r="D17" s="44">
        <v>1325</v>
      </c>
      <c r="E17" s="44">
        <v>1338</v>
      </c>
      <c r="F17" s="44">
        <v>1376</v>
      </c>
      <c r="G17" s="64">
        <f t="shared" si="0"/>
        <v>38</v>
      </c>
      <c r="H17" s="21">
        <f t="shared" si="1"/>
        <v>2.8400597907324299E-2</v>
      </c>
      <c r="K17" s="72">
        <v>2506</v>
      </c>
      <c r="L17" s="72">
        <v>2506</v>
      </c>
      <c r="M17" s="30">
        <v>2506</v>
      </c>
      <c r="N17" s="26">
        <v>1376</v>
      </c>
      <c r="O17" s="26">
        <v>1338</v>
      </c>
      <c r="P17" s="26"/>
      <c r="Q17" s="59" t="s">
        <v>95</v>
      </c>
      <c r="R17" s="59" t="s">
        <v>96</v>
      </c>
      <c r="S17" s="60"/>
    </row>
    <row r="18" spans="1:19" ht="15.75" x14ac:dyDescent="0.25">
      <c r="A18" s="2">
        <v>2510</v>
      </c>
      <c r="B18" s="1" t="s">
        <v>66</v>
      </c>
      <c r="C18" s="45">
        <v>3586</v>
      </c>
      <c r="D18" s="45">
        <v>3649</v>
      </c>
      <c r="E18" s="45">
        <v>3744</v>
      </c>
      <c r="F18" s="45">
        <v>3797</v>
      </c>
      <c r="G18" s="65">
        <f t="shared" si="0"/>
        <v>53</v>
      </c>
      <c r="H18" s="22">
        <f t="shared" si="1"/>
        <v>1.4155982905982967E-2</v>
      </c>
      <c r="K18" s="72">
        <v>2510</v>
      </c>
      <c r="L18" s="72">
        <v>2510</v>
      </c>
      <c r="M18" s="30">
        <v>2510</v>
      </c>
      <c r="N18" s="26">
        <v>3797</v>
      </c>
      <c r="O18" s="26">
        <v>3744</v>
      </c>
      <c r="P18" s="26"/>
      <c r="Q18" s="59" t="s">
        <v>97</v>
      </c>
      <c r="R18" s="59" t="s">
        <v>98</v>
      </c>
      <c r="S18" s="60"/>
    </row>
    <row r="19" spans="1:19" ht="19.5" customHeight="1" x14ac:dyDescent="0.25">
      <c r="A19" s="8" t="s">
        <v>11</v>
      </c>
      <c r="B19" s="12"/>
      <c r="C19" s="46">
        <v>16666</v>
      </c>
      <c r="D19" s="46">
        <v>16705</v>
      </c>
      <c r="E19" s="46">
        <f>SUM(E20:E29)</f>
        <v>17028</v>
      </c>
      <c r="F19" s="46">
        <f>F20+F21+F22+F23+F24+F25+F26+F27+F28+F29</f>
        <v>17171</v>
      </c>
      <c r="G19" s="67">
        <f t="shared" si="0"/>
        <v>143</v>
      </c>
      <c r="H19" s="32">
        <f t="shared" si="1"/>
        <v>8.3979328165375566E-3</v>
      </c>
      <c r="L19" s="26"/>
      <c r="M19" s="30"/>
      <c r="N19" s="26"/>
      <c r="O19" s="26"/>
      <c r="P19" s="26"/>
      <c r="Q19" s="26"/>
      <c r="R19" s="26"/>
      <c r="S19" s="60"/>
    </row>
    <row r="20" spans="1:19" ht="15.75" x14ac:dyDescent="0.25">
      <c r="A20" s="2">
        <v>3000</v>
      </c>
      <c r="B20" s="1" t="s">
        <v>12</v>
      </c>
      <c r="C20" s="41">
        <v>7533</v>
      </c>
      <c r="D20" s="41">
        <v>7665</v>
      </c>
      <c r="E20" s="41">
        <v>7838</v>
      </c>
      <c r="F20" s="41">
        <v>7827</v>
      </c>
      <c r="G20" s="65">
        <f t="shared" si="0"/>
        <v>-11</v>
      </c>
      <c r="H20" s="22">
        <f t="shared" si="1"/>
        <v>-1.4034192396019662E-3</v>
      </c>
      <c r="K20" s="72">
        <v>3000</v>
      </c>
      <c r="L20" s="72">
        <v>3000</v>
      </c>
      <c r="M20" s="30">
        <v>3000</v>
      </c>
      <c r="N20" s="26">
        <v>7864</v>
      </c>
      <c r="O20" s="26">
        <v>7838</v>
      </c>
      <c r="P20" s="26"/>
      <c r="Q20" s="59" t="s">
        <v>99</v>
      </c>
      <c r="R20" s="59" t="s">
        <v>100</v>
      </c>
      <c r="S20" s="60"/>
    </row>
    <row r="21" spans="1:19" ht="15.75" x14ac:dyDescent="0.25">
      <c r="A21" s="11">
        <v>3506</v>
      </c>
      <c r="B21" s="10" t="s">
        <v>13</v>
      </c>
      <c r="C21" s="43">
        <v>65</v>
      </c>
      <c r="D21" s="43">
        <v>65</v>
      </c>
      <c r="E21" s="43">
        <v>60</v>
      </c>
      <c r="F21" s="43">
        <v>71</v>
      </c>
      <c r="G21" s="64">
        <f t="shared" si="0"/>
        <v>11</v>
      </c>
      <c r="H21" s="21">
        <f t="shared" si="1"/>
        <v>0.18333333333333335</v>
      </c>
      <c r="K21" s="72">
        <v>3506</v>
      </c>
      <c r="L21" s="26">
        <v>3506</v>
      </c>
      <c r="M21" s="30">
        <v>3506</v>
      </c>
      <c r="N21" s="26">
        <v>72</v>
      </c>
      <c r="O21" s="26">
        <v>60</v>
      </c>
      <c r="P21" s="26"/>
      <c r="Q21" s="59" t="s">
        <v>101</v>
      </c>
      <c r="R21" s="59" t="s">
        <v>102</v>
      </c>
      <c r="S21" s="60"/>
    </row>
    <row r="22" spans="1:19" ht="15.75" x14ac:dyDescent="0.25">
      <c r="A22" s="2">
        <v>3511</v>
      </c>
      <c r="B22" s="1" t="s">
        <v>14</v>
      </c>
      <c r="C22" s="41">
        <v>625</v>
      </c>
      <c r="D22" s="41">
        <v>644</v>
      </c>
      <c r="E22" s="41">
        <v>687</v>
      </c>
      <c r="F22" s="41">
        <v>710</v>
      </c>
      <c r="G22" s="65">
        <f t="shared" si="0"/>
        <v>23</v>
      </c>
      <c r="H22" s="22">
        <f t="shared" si="1"/>
        <v>3.3478893740902516E-2</v>
      </c>
      <c r="K22" s="72">
        <v>3511</v>
      </c>
      <c r="L22" s="72">
        <v>3511</v>
      </c>
      <c r="M22" s="30">
        <v>3511</v>
      </c>
      <c r="N22" s="26">
        <v>721</v>
      </c>
      <c r="O22" s="26">
        <v>687</v>
      </c>
      <c r="P22" s="26"/>
      <c r="Q22" s="59" t="s">
        <v>103</v>
      </c>
      <c r="R22" s="59" t="s">
        <v>104</v>
      </c>
      <c r="S22" s="60"/>
    </row>
    <row r="23" spans="1:19" ht="15.75" x14ac:dyDescent="0.25">
      <c r="A23" s="11">
        <v>3609</v>
      </c>
      <c r="B23" s="10" t="s">
        <v>15</v>
      </c>
      <c r="C23" s="43">
        <v>3855</v>
      </c>
      <c r="D23" s="43">
        <v>3765</v>
      </c>
      <c r="E23" s="43">
        <v>3875</v>
      </c>
      <c r="F23" s="43">
        <v>3892</v>
      </c>
      <c r="G23" s="64">
        <f t="shared" si="0"/>
        <v>17</v>
      </c>
      <c r="H23" s="21">
        <f t="shared" si="1"/>
        <v>4.3870967741934663E-3</v>
      </c>
      <c r="K23" s="72">
        <v>3609</v>
      </c>
      <c r="L23" s="72">
        <v>3609</v>
      </c>
      <c r="M23" s="30">
        <v>3609</v>
      </c>
      <c r="N23" s="26">
        <v>3916</v>
      </c>
      <c r="O23" s="26">
        <v>3875</v>
      </c>
      <c r="P23" s="26"/>
      <c r="Q23" s="59" t="s">
        <v>105</v>
      </c>
      <c r="R23" s="59" t="s">
        <v>106</v>
      </c>
      <c r="S23" s="60"/>
    </row>
    <row r="24" spans="1:19" ht="15.75" x14ac:dyDescent="0.25">
      <c r="A24" s="2">
        <v>3709</v>
      </c>
      <c r="B24" s="1" t="s">
        <v>16</v>
      </c>
      <c r="C24" s="41">
        <v>877</v>
      </c>
      <c r="D24" s="41">
        <v>870</v>
      </c>
      <c r="E24" s="41">
        <v>839</v>
      </c>
      <c r="F24" s="41">
        <v>849</v>
      </c>
      <c r="G24" s="65">
        <f t="shared" si="0"/>
        <v>10</v>
      </c>
      <c r="H24" s="22">
        <f t="shared" si="1"/>
        <v>1.1918951132300348E-2</v>
      </c>
      <c r="K24" s="72">
        <v>3709</v>
      </c>
      <c r="L24" s="72">
        <v>3709</v>
      </c>
      <c r="M24" s="30">
        <v>3709</v>
      </c>
      <c r="N24" s="26">
        <v>849</v>
      </c>
      <c r="O24" s="26">
        <v>839</v>
      </c>
      <c r="P24" s="26"/>
      <c r="Q24" s="59" t="s">
        <v>107</v>
      </c>
      <c r="R24" s="59" t="s">
        <v>108</v>
      </c>
      <c r="S24" s="60"/>
    </row>
    <row r="25" spans="1:19" ht="15.75" x14ac:dyDescent="0.25">
      <c r="A25" s="11">
        <v>3710</v>
      </c>
      <c r="B25" s="10" t="s">
        <v>17</v>
      </c>
      <c r="C25" s="43">
        <v>65</v>
      </c>
      <c r="D25" s="43">
        <v>65</v>
      </c>
      <c r="E25" s="43">
        <v>79</v>
      </c>
      <c r="F25" s="43">
        <v>85</v>
      </c>
      <c r="G25" s="64">
        <f t="shared" si="0"/>
        <v>6</v>
      </c>
      <c r="H25" s="21">
        <f t="shared" si="1"/>
        <v>7.5949367088607556E-2</v>
      </c>
      <c r="K25" s="72">
        <v>3710</v>
      </c>
      <c r="L25" s="72">
        <v>3710</v>
      </c>
      <c r="M25" s="30"/>
      <c r="N25" s="26"/>
      <c r="O25" s="26">
        <v>79</v>
      </c>
      <c r="P25" s="26"/>
      <c r="Q25" s="26"/>
      <c r="R25" s="59" t="s">
        <v>109</v>
      </c>
      <c r="S25" s="60"/>
    </row>
    <row r="26" spans="1:19" ht="15.75" x14ac:dyDescent="0.25">
      <c r="A26" s="2">
        <v>3711</v>
      </c>
      <c r="B26" s="1" t="s">
        <v>18</v>
      </c>
      <c r="C26" s="41">
        <v>1211</v>
      </c>
      <c r="D26" s="41">
        <v>1197</v>
      </c>
      <c r="E26" s="41">
        <v>1214</v>
      </c>
      <c r="F26" s="41">
        <v>1295</v>
      </c>
      <c r="G26" s="65">
        <f t="shared" si="0"/>
        <v>81</v>
      </c>
      <c r="H26" s="22">
        <f t="shared" si="1"/>
        <v>6.6721581548599751E-2</v>
      </c>
      <c r="K26" s="72">
        <v>3711</v>
      </c>
      <c r="L26" s="72">
        <v>3711</v>
      </c>
      <c r="M26" s="30">
        <v>3716</v>
      </c>
      <c r="N26" s="26">
        <v>1295</v>
      </c>
      <c r="O26" s="26">
        <v>1214</v>
      </c>
      <c r="P26" s="26"/>
      <c r="Q26" s="59" t="s">
        <v>110</v>
      </c>
      <c r="R26" s="59" t="s">
        <v>111</v>
      </c>
      <c r="S26" s="60"/>
    </row>
    <row r="27" spans="1:19" ht="15.75" x14ac:dyDescent="0.25">
      <c r="A27" s="11">
        <v>3713</v>
      </c>
      <c r="B27" s="10" t="s">
        <v>19</v>
      </c>
      <c r="C27" s="43">
        <v>124</v>
      </c>
      <c r="D27" s="43">
        <v>120</v>
      </c>
      <c r="E27" s="43">
        <v>103</v>
      </c>
      <c r="F27" s="43">
        <v>108</v>
      </c>
      <c r="G27" s="64">
        <f t="shared" si="0"/>
        <v>5</v>
      </c>
      <c r="H27" s="21">
        <f t="shared" si="1"/>
        <v>4.8543689320388328E-2</v>
      </c>
      <c r="K27" s="72">
        <v>3713</v>
      </c>
      <c r="L27" s="72">
        <v>3713</v>
      </c>
      <c r="M27" s="30">
        <v>3713</v>
      </c>
      <c r="N27" s="26">
        <v>108</v>
      </c>
      <c r="O27" s="26">
        <v>103</v>
      </c>
      <c r="P27" s="26"/>
      <c r="Q27" s="59" t="s">
        <v>112</v>
      </c>
      <c r="R27" s="59" t="s">
        <v>113</v>
      </c>
      <c r="S27" s="60"/>
    </row>
    <row r="28" spans="1:19" ht="15.75" x14ac:dyDescent="0.25">
      <c r="A28" s="2">
        <v>3714</v>
      </c>
      <c r="B28" s="1" t="s">
        <v>20</v>
      </c>
      <c r="C28" s="41">
        <v>1677</v>
      </c>
      <c r="D28" s="41">
        <v>1688</v>
      </c>
      <c r="E28" s="41">
        <v>1670</v>
      </c>
      <c r="F28" s="41">
        <v>1674</v>
      </c>
      <c r="G28" s="65">
        <f t="shared" si="0"/>
        <v>4</v>
      </c>
      <c r="H28" s="22">
        <f t="shared" si="1"/>
        <v>2.3952095808383866E-3</v>
      </c>
      <c r="K28" s="72">
        <v>3714</v>
      </c>
      <c r="L28" s="72">
        <v>3714</v>
      </c>
      <c r="M28" s="30">
        <v>3714</v>
      </c>
      <c r="N28" s="26">
        <v>1674</v>
      </c>
      <c r="O28" s="26">
        <v>1670</v>
      </c>
      <c r="P28" s="26"/>
      <c r="Q28" s="59" t="s">
        <v>114</v>
      </c>
      <c r="R28" s="59" t="s">
        <v>115</v>
      </c>
      <c r="S28" s="60"/>
    </row>
    <row r="29" spans="1:19" ht="15.75" x14ac:dyDescent="0.25">
      <c r="A29" s="11">
        <v>3811</v>
      </c>
      <c r="B29" s="10" t="s">
        <v>21</v>
      </c>
      <c r="C29" s="43">
        <v>634</v>
      </c>
      <c r="D29" s="43">
        <v>626</v>
      </c>
      <c r="E29" s="43">
        <v>663</v>
      </c>
      <c r="F29" s="43">
        <v>660</v>
      </c>
      <c r="G29" s="64">
        <f t="shared" si="0"/>
        <v>-3</v>
      </c>
      <c r="H29" s="21">
        <f t="shared" si="1"/>
        <v>-4.5248868778280382E-3</v>
      </c>
      <c r="K29" s="72">
        <v>3811</v>
      </c>
      <c r="L29" s="72">
        <v>3811</v>
      </c>
      <c r="M29" s="30">
        <v>3811</v>
      </c>
      <c r="N29" s="26">
        <v>660</v>
      </c>
      <c r="O29" s="26">
        <v>663</v>
      </c>
      <c r="P29" s="26"/>
      <c r="Q29" s="59" t="s">
        <v>116</v>
      </c>
      <c r="R29" s="59" t="s">
        <v>117</v>
      </c>
      <c r="S29" s="60"/>
    </row>
    <row r="30" spans="1:19" ht="21" customHeight="1" x14ac:dyDescent="0.25">
      <c r="A30" s="3" t="s">
        <v>22</v>
      </c>
      <c r="B30" s="4"/>
      <c r="C30" s="42">
        <v>7118</v>
      </c>
      <c r="D30" s="42">
        <v>7099</v>
      </c>
      <c r="E30" s="42">
        <f>E31+E32+E33+E34+E35+E36+E37+E38+E39</f>
        <v>7204</v>
      </c>
      <c r="F30" s="42">
        <f>F31+F32+F33+F34+F35+F36+F37+F38+F39</f>
        <v>7217</v>
      </c>
      <c r="G30" s="66">
        <f t="shared" si="0"/>
        <v>13</v>
      </c>
      <c r="H30" s="31">
        <f t="shared" si="1"/>
        <v>1.8045530260966114E-3</v>
      </c>
      <c r="L30" s="26"/>
      <c r="M30" s="30"/>
      <c r="N30" s="26"/>
      <c r="O30" s="26"/>
      <c r="P30" s="26"/>
      <c r="Q30" s="26"/>
      <c r="R30" s="26"/>
      <c r="S30" s="60"/>
    </row>
    <row r="31" spans="1:19" ht="15.75" x14ac:dyDescent="0.25">
      <c r="A31" s="11">
        <v>4100</v>
      </c>
      <c r="B31" s="10" t="s">
        <v>23</v>
      </c>
      <c r="C31" s="43">
        <v>959</v>
      </c>
      <c r="D31" s="43">
        <v>952</v>
      </c>
      <c r="E31" s="43">
        <v>955</v>
      </c>
      <c r="F31" s="43">
        <v>961</v>
      </c>
      <c r="G31" s="64">
        <f t="shared" si="0"/>
        <v>6</v>
      </c>
      <c r="H31" s="21">
        <f t="shared" si="1"/>
        <v>6.2827225130890341E-3</v>
      </c>
      <c r="K31" s="72">
        <v>4100</v>
      </c>
      <c r="L31" s="72">
        <v>4100</v>
      </c>
      <c r="M31" s="30">
        <v>4100</v>
      </c>
      <c r="N31" s="26">
        <v>961</v>
      </c>
      <c r="O31" s="26">
        <v>955</v>
      </c>
      <c r="P31" s="26"/>
      <c r="Q31" s="59" t="s">
        <v>118</v>
      </c>
      <c r="R31" s="59" t="s">
        <v>119</v>
      </c>
      <c r="S31" s="60"/>
    </row>
    <row r="32" spans="1:19" ht="15.75" x14ac:dyDescent="0.25">
      <c r="A32" s="2">
        <v>4200</v>
      </c>
      <c r="B32" s="1" t="s">
        <v>24</v>
      </c>
      <c r="C32" s="41">
        <v>3810</v>
      </c>
      <c r="D32" s="41">
        <v>3790</v>
      </c>
      <c r="E32" s="41">
        <v>3841</v>
      </c>
      <c r="F32" s="41">
        <v>3811</v>
      </c>
      <c r="G32" s="65">
        <f t="shared" si="0"/>
        <v>-30</v>
      </c>
      <c r="H32" s="22">
        <f t="shared" si="1"/>
        <v>-7.8104660244727731E-3</v>
      </c>
      <c r="K32" s="72">
        <v>4200</v>
      </c>
      <c r="L32" s="72">
        <v>4200</v>
      </c>
      <c r="M32" s="30">
        <v>4200</v>
      </c>
      <c r="N32" s="26">
        <v>3811</v>
      </c>
      <c r="O32" s="26">
        <v>3841</v>
      </c>
      <c r="P32" s="26"/>
      <c r="Q32" s="59" t="s">
        <v>120</v>
      </c>
      <c r="R32" s="59" t="s">
        <v>121</v>
      </c>
      <c r="S32" s="60"/>
    </row>
    <row r="33" spans="1:19" ht="15.75" x14ac:dyDescent="0.25">
      <c r="A33" s="11">
        <v>4502</v>
      </c>
      <c r="B33" s="10" t="s">
        <v>25</v>
      </c>
      <c r="C33" s="43">
        <v>262</v>
      </c>
      <c r="D33" s="43">
        <v>236</v>
      </c>
      <c r="E33" s="43">
        <v>234</v>
      </c>
      <c r="F33" s="43">
        <v>235</v>
      </c>
      <c r="G33" s="64">
        <f t="shared" si="0"/>
        <v>1</v>
      </c>
      <c r="H33" s="21">
        <f t="shared" si="1"/>
        <v>4.2735042735042583E-3</v>
      </c>
      <c r="K33" s="72">
        <v>4502</v>
      </c>
      <c r="L33" s="26">
        <v>4502</v>
      </c>
      <c r="M33" s="30">
        <v>4502</v>
      </c>
      <c r="N33" s="26">
        <v>235</v>
      </c>
      <c r="O33" s="26">
        <v>234</v>
      </c>
      <c r="P33" s="26"/>
      <c r="Q33" s="59" t="s">
        <v>122</v>
      </c>
      <c r="R33" s="59" t="s">
        <v>123</v>
      </c>
      <c r="S33" s="60"/>
    </row>
    <row r="34" spans="1:19" ht="15.75" x14ac:dyDescent="0.25">
      <c r="A34" s="2">
        <v>4604</v>
      </c>
      <c r="B34" s="1" t="s">
        <v>26</v>
      </c>
      <c r="C34" s="41">
        <v>252</v>
      </c>
      <c r="D34" s="41">
        <v>269</v>
      </c>
      <c r="E34" s="41">
        <v>255</v>
      </c>
      <c r="F34" s="41">
        <v>264</v>
      </c>
      <c r="G34" s="65">
        <f t="shared" si="0"/>
        <v>9</v>
      </c>
      <c r="H34" s="22">
        <f t="shared" si="1"/>
        <v>3.529411764705892E-2</v>
      </c>
      <c r="K34" s="72">
        <v>4604</v>
      </c>
      <c r="L34" s="72">
        <v>4604</v>
      </c>
      <c r="M34" s="30">
        <v>4604</v>
      </c>
      <c r="N34" s="26">
        <v>264</v>
      </c>
      <c r="O34" s="26">
        <v>255</v>
      </c>
      <c r="P34" s="26"/>
      <c r="Q34" s="59" t="s">
        <v>124</v>
      </c>
      <c r="R34" s="59" t="s">
        <v>125</v>
      </c>
      <c r="S34" s="60"/>
    </row>
    <row r="35" spans="1:19" ht="15.75" x14ac:dyDescent="0.25">
      <c r="A35" s="11">
        <v>4607</v>
      </c>
      <c r="B35" s="10" t="s">
        <v>27</v>
      </c>
      <c r="C35" s="43">
        <v>1020</v>
      </c>
      <c r="D35" s="43">
        <v>1065</v>
      </c>
      <c r="E35" s="43">
        <v>1131</v>
      </c>
      <c r="F35" s="43">
        <v>1161</v>
      </c>
      <c r="G35" s="64">
        <f t="shared" si="0"/>
        <v>30</v>
      </c>
      <c r="H35" s="21">
        <f t="shared" si="1"/>
        <v>2.6525198938992078E-2</v>
      </c>
      <c r="K35" s="72">
        <v>4607</v>
      </c>
      <c r="L35" s="72">
        <v>4607</v>
      </c>
      <c r="M35" s="30">
        <v>4607</v>
      </c>
      <c r="N35" s="26">
        <v>1161</v>
      </c>
      <c r="O35" s="26">
        <v>1131</v>
      </c>
      <c r="P35" s="26"/>
      <c r="Q35" s="59" t="s">
        <v>126</v>
      </c>
      <c r="R35" s="59" t="s">
        <v>127</v>
      </c>
      <c r="S35" s="60"/>
    </row>
    <row r="36" spans="1:19" ht="15.75" x14ac:dyDescent="0.25">
      <c r="A36" s="2">
        <v>4803</v>
      </c>
      <c r="B36" s="1" t="s">
        <v>28</v>
      </c>
      <c r="C36" s="41">
        <v>209</v>
      </c>
      <c r="D36" s="41">
        <v>202</v>
      </c>
      <c r="E36" s="41">
        <v>213</v>
      </c>
      <c r="F36" s="41">
        <v>225</v>
      </c>
      <c r="G36" s="65">
        <f t="shared" si="0"/>
        <v>12</v>
      </c>
      <c r="H36" s="22">
        <f t="shared" si="1"/>
        <v>5.6338028169014009E-2</v>
      </c>
      <c r="K36" s="72">
        <v>4803</v>
      </c>
      <c r="L36" s="72">
        <v>4803</v>
      </c>
      <c r="M36" s="30">
        <v>4803</v>
      </c>
      <c r="N36" s="26">
        <v>225</v>
      </c>
      <c r="O36" s="26">
        <v>213</v>
      </c>
      <c r="P36" s="26"/>
      <c r="Q36" s="59" t="s">
        <v>128</v>
      </c>
      <c r="R36" s="59" t="s">
        <v>129</v>
      </c>
      <c r="S36" s="60"/>
    </row>
    <row r="37" spans="1:19" ht="15.75" x14ac:dyDescent="0.25">
      <c r="A37" s="11">
        <v>4901</v>
      </c>
      <c r="B37" s="10" t="s">
        <v>29</v>
      </c>
      <c r="C37" s="43">
        <v>43</v>
      </c>
      <c r="D37" s="43">
        <v>40</v>
      </c>
      <c r="E37" s="43">
        <v>41</v>
      </c>
      <c r="F37" s="43">
        <v>41</v>
      </c>
      <c r="G37" s="64">
        <f t="shared" si="0"/>
        <v>0</v>
      </c>
      <c r="H37" s="21">
        <f t="shared" si="1"/>
        <v>0</v>
      </c>
      <c r="K37" s="72">
        <v>4901</v>
      </c>
      <c r="L37" s="72">
        <v>4901</v>
      </c>
      <c r="M37" s="30">
        <v>4901</v>
      </c>
      <c r="N37" s="26">
        <v>41</v>
      </c>
      <c r="O37" s="26">
        <v>41</v>
      </c>
      <c r="P37" s="26"/>
      <c r="Q37" s="59" t="s">
        <v>130</v>
      </c>
      <c r="R37" s="59" t="s">
        <v>131</v>
      </c>
      <c r="S37" s="60"/>
    </row>
    <row r="38" spans="1:19" ht="15.75" x14ac:dyDescent="0.25">
      <c r="A38" s="2">
        <v>4902</v>
      </c>
      <c r="B38" s="1" t="s">
        <v>30</v>
      </c>
      <c r="C38" s="41">
        <v>109</v>
      </c>
      <c r="D38" s="41">
        <v>110</v>
      </c>
      <c r="E38" s="41">
        <v>108</v>
      </c>
      <c r="F38" s="41">
        <v>100</v>
      </c>
      <c r="G38" s="65">
        <f t="shared" ref="G38:G65" si="2">F38-E38</f>
        <v>-8</v>
      </c>
      <c r="H38" s="22">
        <f t="shared" ref="H38:H65" si="3">F38/E38-1</f>
        <v>-7.407407407407407E-2</v>
      </c>
      <c r="K38" s="72">
        <v>4902</v>
      </c>
      <c r="L38" s="72">
        <v>4902</v>
      </c>
      <c r="M38" s="30">
        <v>4902</v>
      </c>
      <c r="N38" s="26">
        <v>100</v>
      </c>
      <c r="O38" s="26">
        <v>108</v>
      </c>
      <c r="P38" s="26"/>
      <c r="Q38" s="59" t="s">
        <v>132</v>
      </c>
      <c r="R38" s="59" t="s">
        <v>206</v>
      </c>
      <c r="S38" s="60"/>
    </row>
    <row r="39" spans="1:19" ht="15.75" x14ac:dyDescent="0.25">
      <c r="A39" s="11">
        <v>4911</v>
      </c>
      <c r="B39" s="10" t="s">
        <v>31</v>
      </c>
      <c r="C39" s="43">
        <v>454</v>
      </c>
      <c r="D39" s="43">
        <v>435</v>
      </c>
      <c r="E39" s="43">
        <v>426</v>
      </c>
      <c r="F39" s="43">
        <v>419</v>
      </c>
      <c r="G39" s="64">
        <f t="shared" si="2"/>
        <v>-7</v>
      </c>
      <c r="H39" s="21">
        <f t="shared" si="3"/>
        <v>-1.6431924882629123E-2</v>
      </c>
      <c r="K39" s="72">
        <v>4911</v>
      </c>
      <c r="L39" s="72">
        <v>4911</v>
      </c>
      <c r="M39" s="30">
        <v>4911</v>
      </c>
      <c r="N39" s="26">
        <v>419</v>
      </c>
      <c r="O39" s="26">
        <v>426</v>
      </c>
      <c r="P39" s="26"/>
      <c r="Q39" s="59" t="s">
        <v>133</v>
      </c>
      <c r="R39" s="59" t="s">
        <v>134</v>
      </c>
      <c r="S39" s="60"/>
    </row>
    <row r="40" spans="1:19" ht="21.75" customHeight="1" x14ac:dyDescent="0.25">
      <c r="A40" s="3" t="s">
        <v>32</v>
      </c>
      <c r="B40" s="4"/>
      <c r="C40" s="42">
        <f>C41+C42+C43+C44+C45</f>
        <v>7327</v>
      </c>
      <c r="D40" s="42">
        <f t="shared" ref="D40:G40" si="4">D41+D42+D43+D44+D45</f>
        <v>7412</v>
      </c>
      <c r="E40" s="42">
        <f t="shared" si="4"/>
        <v>7424</v>
      </c>
      <c r="F40" s="42">
        <f t="shared" si="4"/>
        <v>7372</v>
      </c>
      <c r="G40" s="74">
        <f t="shared" si="4"/>
        <v>-52</v>
      </c>
      <c r="H40" s="73">
        <f>F40/E40-1</f>
        <v>-7.0043103448276245E-3</v>
      </c>
      <c r="L40" s="26"/>
      <c r="M40" s="30"/>
      <c r="N40" s="26"/>
      <c r="O40" s="26"/>
      <c r="P40" s="26"/>
      <c r="Q40" s="26"/>
      <c r="R40" s="26"/>
      <c r="S40" s="60"/>
    </row>
    <row r="41" spans="1:19" ht="15.75" x14ac:dyDescent="0.25">
      <c r="A41" s="2">
        <v>5508</v>
      </c>
      <c r="B41" s="1" t="s">
        <v>33</v>
      </c>
      <c r="C41" s="41">
        <v>1210</v>
      </c>
      <c r="D41" s="41">
        <v>1219</v>
      </c>
      <c r="E41" s="41">
        <v>1230</v>
      </c>
      <c r="F41" s="41">
        <v>1235</v>
      </c>
      <c r="G41" s="65">
        <f t="shared" si="2"/>
        <v>5</v>
      </c>
      <c r="H41" s="22">
        <f t="shared" si="3"/>
        <v>4.0650406504065817E-3</v>
      </c>
      <c r="K41" s="72">
        <v>5508</v>
      </c>
      <c r="L41" s="72">
        <v>5508</v>
      </c>
      <c r="M41" s="30">
        <v>5508</v>
      </c>
      <c r="N41" s="26">
        <v>1235</v>
      </c>
      <c r="O41" s="26">
        <v>1230</v>
      </c>
      <c r="P41" s="26"/>
      <c r="Q41" s="59" t="s">
        <v>135</v>
      </c>
      <c r="R41" s="59" t="s">
        <v>136</v>
      </c>
      <c r="S41" s="60"/>
    </row>
    <row r="42" spans="1:19" ht="15.75" x14ac:dyDescent="0.25">
      <c r="A42" s="11">
        <v>5604</v>
      </c>
      <c r="B42" s="10" t="s">
        <v>207</v>
      </c>
      <c r="C42" s="43">
        <v>1312</v>
      </c>
      <c r="D42" s="43">
        <v>1326</v>
      </c>
      <c r="E42" s="43">
        <v>1314</v>
      </c>
      <c r="F42" s="43">
        <v>1301</v>
      </c>
      <c r="G42" s="64">
        <f t="shared" si="2"/>
        <v>-13</v>
      </c>
      <c r="H42" s="21">
        <f t="shared" si="3"/>
        <v>-9.8934550989345782E-3</v>
      </c>
      <c r="K42" s="72">
        <v>5604</v>
      </c>
      <c r="L42" s="72">
        <v>5604</v>
      </c>
      <c r="M42" s="30"/>
      <c r="N42" s="26"/>
      <c r="O42" s="26">
        <v>929</v>
      </c>
      <c r="P42" s="30">
        <v>5613</v>
      </c>
      <c r="Q42" s="26">
        <v>1301</v>
      </c>
      <c r="R42" s="59" t="s">
        <v>137</v>
      </c>
      <c r="S42" s="60"/>
    </row>
    <row r="43" spans="1:19" ht="15.75" x14ac:dyDescent="0.25">
      <c r="A43" s="2">
        <v>5609</v>
      </c>
      <c r="B43" s="1" t="s">
        <v>34</v>
      </c>
      <c r="C43" s="41">
        <v>473</v>
      </c>
      <c r="D43" s="41">
        <v>475</v>
      </c>
      <c r="E43" s="41">
        <v>484</v>
      </c>
      <c r="F43" s="41">
        <v>473</v>
      </c>
      <c r="G43" s="65">
        <f t="shared" si="2"/>
        <v>-11</v>
      </c>
      <c r="H43" s="22">
        <f t="shared" si="3"/>
        <v>-2.2727272727272707E-2</v>
      </c>
      <c r="K43" s="72">
        <v>5609</v>
      </c>
      <c r="L43" s="26">
        <v>5609</v>
      </c>
      <c r="M43" s="30">
        <v>5609</v>
      </c>
      <c r="N43" s="26">
        <v>473</v>
      </c>
      <c r="O43" s="26">
        <v>484</v>
      </c>
      <c r="P43" s="26"/>
      <c r="Q43" s="59" t="s">
        <v>138</v>
      </c>
      <c r="R43" s="59" t="s">
        <v>139</v>
      </c>
      <c r="S43" s="60"/>
    </row>
    <row r="44" spans="1:19" ht="15.75" x14ac:dyDescent="0.25">
      <c r="A44" s="11">
        <v>5611</v>
      </c>
      <c r="B44" s="10" t="s">
        <v>35</v>
      </c>
      <c r="C44" s="43">
        <v>90</v>
      </c>
      <c r="D44" s="43">
        <v>92</v>
      </c>
      <c r="E44" s="43">
        <v>90</v>
      </c>
      <c r="F44" s="43">
        <v>90</v>
      </c>
      <c r="G44" s="64">
        <f t="shared" si="2"/>
        <v>0</v>
      </c>
      <c r="H44" s="21">
        <f t="shared" si="3"/>
        <v>0</v>
      </c>
      <c r="K44" s="72">
        <v>5611</v>
      </c>
      <c r="L44" s="72">
        <v>5611</v>
      </c>
      <c r="M44" s="30">
        <v>5611</v>
      </c>
      <c r="N44" s="26">
        <v>90</v>
      </c>
      <c r="O44" s="26">
        <v>90</v>
      </c>
      <c r="P44" s="26"/>
      <c r="Q44" s="59" t="s">
        <v>140</v>
      </c>
      <c r="R44" s="59" t="s">
        <v>141</v>
      </c>
      <c r="S44" s="60"/>
    </row>
    <row r="45" spans="1:19" ht="15.75" x14ac:dyDescent="0.25">
      <c r="A45" s="2">
        <v>5716</v>
      </c>
      <c r="B45" s="1" t="s">
        <v>210</v>
      </c>
      <c r="C45" s="41">
        <v>4242</v>
      </c>
      <c r="D45" s="41">
        <v>4300</v>
      </c>
      <c r="E45" s="41">
        <v>4306</v>
      </c>
      <c r="F45" s="41">
        <v>4273</v>
      </c>
      <c r="G45" s="65">
        <f t="shared" si="2"/>
        <v>-33</v>
      </c>
      <c r="H45" s="22">
        <f t="shared" si="3"/>
        <v>-7.6637250348351449E-3</v>
      </c>
      <c r="K45" s="72">
        <v>5706</v>
      </c>
      <c r="L45" s="72">
        <v>5706</v>
      </c>
      <c r="M45" s="30">
        <v>5716</v>
      </c>
      <c r="N45" s="26">
        <v>4273</v>
      </c>
      <c r="O45" s="26">
        <v>204</v>
      </c>
      <c r="P45" s="26"/>
      <c r="Q45" s="59" t="s">
        <v>142</v>
      </c>
      <c r="R45" s="59" t="s">
        <v>143</v>
      </c>
      <c r="S45" s="60"/>
    </row>
    <row r="46" spans="1:19" ht="24" customHeight="1" x14ac:dyDescent="0.25">
      <c r="A46" s="3" t="s">
        <v>36</v>
      </c>
      <c r="B46" s="4"/>
      <c r="C46" s="42">
        <v>30596</v>
      </c>
      <c r="D46" s="42">
        <v>30632</v>
      </c>
      <c r="E46" s="42">
        <f>E47+E48+E49+E50+E51+E52+E53+E54+E55+E56+E57</f>
        <v>31118</v>
      </c>
      <c r="F46" s="42">
        <f t="shared" ref="F46:H46" si="5">F47+F48+F49+F50+F51+F52+F53+F54+F55+F56+F57</f>
        <v>31353</v>
      </c>
      <c r="G46" s="63">
        <f t="shared" si="5"/>
        <v>235</v>
      </c>
      <c r="H46" s="33">
        <f>F46/E46-1</f>
        <v>7.5518992223151393E-3</v>
      </c>
      <c r="L46" s="26"/>
      <c r="M46" s="30"/>
      <c r="N46" s="26"/>
      <c r="O46" s="26"/>
      <c r="P46" s="26"/>
      <c r="Q46" s="26"/>
      <c r="R46" s="26"/>
      <c r="S46" s="60"/>
    </row>
    <row r="47" spans="1:19" ht="15.75" x14ac:dyDescent="0.25">
      <c r="A47" s="11">
        <v>6000</v>
      </c>
      <c r="B47" s="10" t="s">
        <v>71</v>
      </c>
      <c r="C47" s="43">
        <v>19024</v>
      </c>
      <c r="D47" s="43">
        <v>19217</v>
      </c>
      <c r="E47" s="43">
        <v>19583</v>
      </c>
      <c r="F47" s="43">
        <v>19694</v>
      </c>
      <c r="G47" s="64">
        <f>F47-E47</f>
        <v>111</v>
      </c>
      <c r="H47" s="21">
        <f t="shared" si="3"/>
        <v>5.6681815860695206E-3</v>
      </c>
      <c r="K47" s="72">
        <v>6000</v>
      </c>
      <c r="L47" s="72">
        <v>6000</v>
      </c>
      <c r="M47" s="30">
        <v>6000</v>
      </c>
      <c r="N47" s="26">
        <v>19694</v>
      </c>
      <c r="O47" s="26">
        <v>19583</v>
      </c>
      <c r="P47" s="26"/>
      <c r="Q47" s="59" t="s">
        <v>144</v>
      </c>
      <c r="R47" s="59" t="s">
        <v>145</v>
      </c>
      <c r="S47" s="60"/>
    </row>
    <row r="48" spans="1:19" ht="15.75" x14ac:dyDescent="0.25">
      <c r="A48" s="2">
        <v>6100</v>
      </c>
      <c r="B48" s="1" t="s">
        <v>37</v>
      </c>
      <c r="C48" s="41">
        <v>3111</v>
      </c>
      <c r="D48" s="41">
        <v>3034</v>
      </c>
      <c r="E48" s="41">
        <v>3038</v>
      </c>
      <c r="F48" s="41">
        <v>3089</v>
      </c>
      <c r="G48" s="65">
        <f t="shared" si="2"/>
        <v>51</v>
      </c>
      <c r="H48" s="22">
        <f t="shared" si="3"/>
        <v>1.6787360105332549E-2</v>
      </c>
      <c r="K48" s="72">
        <v>6100</v>
      </c>
      <c r="L48" s="72">
        <v>6100</v>
      </c>
      <c r="M48" s="30">
        <v>6100</v>
      </c>
      <c r="N48" s="26">
        <v>3089</v>
      </c>
      <c r="O48" s="26">
        <v>3038</v>
      </c>
      <c r="P48" s="26"/>
      <c r="Q48" s="59" t="s">
        <v>146</v>
      </c>
      <c r="R48" s="59" t="s">
        <v>147</v>
      </c>
      <c r="S48" s="60"/>
    </row>
    <row r="49" spans="1:19" ht="15.75" x14ac:dyDescent="0.25">
      <c r="A49" s="11">
        <v>6250</v>
      </c>
      <c r="B49" s="10" t="s">
        <v>38</v>
      </c>
      <c r="C49" s="43">
        <v>2007</v>
      </c>
      <c r="D49" s="43">
        <v>1987</v>
      </c>
      <c r="E49" s="43">
        <v>1971</v>
      </c>
      <c r="F49" s="43">
        <v>1969</v>
      </c>
      <c r="G49" s="64">
        <f t="shared" si="2"/>
        <v>-2</v>
      </c>
      <c r="H49" s="21">
        <f t="shared" si="3"/>
        <v>-1.0147133434804667E-3</v>
      </c>
      <c r="K49" s="72">
        <v>6250</v>
      </c>
      <c r="L49" s="72">
        <v>6250</v>
      </c>
      <c r="M49" s="30">
        <v>6250</v>
      </c>
      <c r="N49" s="26">
        <v>1969</v>
      </c>
      <c r="O49" s="26">
        <v>1971</v>
      </c>
      <c r="P49" s="26"/>
      <c r="Q49" s="59" t="s">
        <v>148</v>
      </c>
      <c r="R49" s="59" t="s">
        <v>149</v>
      </c>
      <c r="S49" s="60"/>
    </row>
    <row r="50" spans="1:19" ht="15.75" x14ac:dyDescent="0.25">
      <c r="A50" s="2">
        <v>6400</v>
      </c>
      <c r="B50" s="1" t="s">
        <v>39</v>
      </c>
      <c r="C50" s="41">
        <v>1902</v>
      </c>
      <c r="D50" s="41">
        <v>1861</v>
      </c>
      <c r="E50" s="41">
        <v>1862</v>
      </c>
      <c r="F50" s="41">
        <v>1889</v>
      </c>
      <c r="G50" s="65">
        <f t="shared" si="2"/>
        <v>27</v>
      </c>
      <c r="H50" s="22">
        <f t="shared" si="3"/>
        <v>1.4500537056927998E-2</v>
      </c>
      <c r="K50" s="72">
        <v>6400</v>
      </c>
      <c r="L50" s="72">
        <v>6400</v>
      </c>
      <c r="M50" s="30">
        <v>6400</v>
      </c>
      <c r="N50" s="26">
        <v>1889</v>
      </c>
      <c r="O50" s="26">
        <v>1862</v>
      </c>
      <c r="P50" s="26"/>
      <c r="Q50" s="59" t="s">
        <v>150</v>
      </c>
      <c r="R50" s="59" t="s">
        <v>151</v>
      </c>
      <c r="S50" s="60"/>
    </row>
    <row r="51" spans="1:19" ht="15.75" x14ac:dyDescent="0.25">
      <c r="A51" s="11">
        <v>6513</v>
      </c>
      <c r="B51" s="10" t="s">
        <v>40</v>
      </c>
      <c r="C51" s="43">
        <v>1079</v>
      </c>
      <c r="D51" s="43">
        <v>1095</v>
      </c>
      <c r="E51" s="43">
        <v>1120</v>
      </c>
      <c r="F51" s="43">
        <v>1126</v>
      </c>
      <c r="G51" s="64">
        <f t="shared" si="2"/>
        <v>6</v>
      </c>
      <c r="H51" s="21">
        <f t="shared" si="3"/>
        <v>5.3571428571428381E-3</v>
      </c>
      <c r="K51" s="72">
        <v>6513</v>
      </c>
      <c r="L51" s="26">
        <v>6513</v>
      </c>
      <c r="M51" s="30">
        <v>6513</v>
      </c>
      <c r="N51" s="26">
        <v>1126</v>
      </c>
      <c r="O51" s="26" t="s">
        <v>215</v>
      </c>
      <c r="P51" s="26"/>
      <c r="Q51" s="59" t="s">
        <v>152</v>
      </c>
      <c r="R51" s="59" t="s">
        <v>153</v>
      </c>
      <c r="S51" s="60"/>
    </row>
    <row r="52" spans="1:19" ht="15.75" x14ac:dyDescent="0.25">
      <c r="A52" s="2">
        <v>6515</v>
      </c>
      <c r="B52" s="1" t="s">
        <v>41</v>
      </c>
      <c r="C52" s="41">
        <v>621</v>
      </c>
      <c r="D52" s="41">
        <v>648</v>
      </c>
      <c r="E52" s="41">
        <v>704</v>
      </c>
      <c r="F52" s="41">
        <v>732</v>
      </c>
      <c r="G52" s="65">
        <f t="shared" si="2"/>
        <v>28</v>
      </c>
      <c r="H52" s="22">
        <f t="shared" si="3"/>
        <v>3.9772727272727293E-2</v>
      </c>
      <c r="K52" s="72">
        <v>6515</v>
      </c>
      <c r="L52" s="72">
        <v>6515</v>
      </c>
      <c r="M52" s="30">
        <v>6515</v>
      </c>
      <c r="N52" s="26">
        <v>732</v>
      </c>
      <c r="O52" s="26">
        <v>704</v>
      </c>
      <c r="P52" s="26"/>
      <c r="Q52" s="59" t="s">
        <v>154</v>
      </c>
      <c r="R52" s="59" t="s">
        <v>155</v>
      </c>
      <c r="S52" s="60"/>
    </row>
    <row r="53" spans="1:19" ht="15.75" x14ac:dyDescent="0.25">
      <c r="A53" s="11">
        <v>6601</v>
      </c>
      <c r="B53" s="10" t="s">
        <v>42</v>
      </c>
      <c r="C53" s="43">
        <v>482</v>
      </c>
      <c r="D53" s="43">
        <v>436</v>
      </c>
      <c r="E53" s="43">
        <v>457</v>
      </c>
      <c r="F53" s="43">
        <v>459</v>
      </c>
      <c r="G53" s="64">
        <f t="shared" si="2"/>
        <v>2</v>
      </c>
      <c r="H53" s="21">
        <f t="shared" si="3"/>
        <v>4.3763676148795838E-3</v>
      </c>
      <c r="K53" s="72">
        <v>6601</v>
      </c>
      <c r="L53" s="72">
        <v>6601</v>
      </c>
      <c r="M53" s="30">
        <v>6601</v>
      </c>
      <c r="N53" s="26">
        <v>459</v>
      </c>
      <c r="O53" s="26">
        <v>457</v>
      </c>
      <c r="P53" s="26"/>
      <c r="Q53" s="59" t="s">
        <v>156</v>
      </c>
      <c r="R53" s="59" t="s">
        <v>157</v>
      </c>
      <c r="S53" s="60"/>
    </row>
    <row r="54" spans="1:19" ht="15.75" x14ac:dyDescent="0.25">
      <c r="A54" s="2">
        <v>6602</v>
      </c>
      <c r="B54" s="1" t="s">
        <v>43</v>
      </c>
      <c r="C54" s="41">
        <v>370</v>
      </c>
      <c r="D54" s="41">
        <v>371</v>
      </c>
      <c r="E54" s="41">
        <v>369</v>
      </c>
      <c r="F54" s="41">
        <v>373</v>
      </c>
      <c r="G54" s="65">
        <f t="shared" si="2"/>
        <v>4</v>
      </c>
      <c r="H54" s="22">
        <f t="shared" si="3"/>
        <v>1.084010840108407E-2</v>
      </c>
      <c r="K54" s="72">
        <v>6602</v>
      </c>
      <c r="L54" s="72">
        <v>6602</v>
      </c>
      <c r="M54" s="30">
        <v>6602</v>
      </c>
      <c r="N54" s="26">
        <v>373</v>
      </c>
      <c r="O54" s="26">
        <v>369</v>
      </c>
      <c r="P54" s="26"/>
      <c r="Q54" s="59" t="s">
        <v>158</v>
      </c>
      <c r="R54" s="59" t="s">
        <v>159</v>
      </c>
      <c r="S54" s="60"/>
    </row>
    <row r="55" spans="1:19" ht="15.75" x14ac:dyDescent="0.25">
      <c r="A55" s="11">
        <v>6611</v>
      </c>
      <c r="B55" s="10" t="s">
        <v>44</v>
      </c>
      <c r="C55" s="43">
        <v>54</v>
      </c>
      <c r="D55" s="43">
        <v>56</v>
      </c>
      <c r="E55" s="43">
        <v>61</v>
      </c>
      <c r="F55" s="43">
        <v>60</v>
      </c>
      <c r="G55" s="64">
        <f t="shared" si="2"/>
        <v>-1</v>
      </c>
      <c r="H55" s="21">
        <f t="shared" si="3"/>
        <v>-1.6393442622950838E-2</v>
      </c>
      <c r="K55" s="72">
        <v>6611</v>
      </c>
      <c r="L55" s="72">
        <v>6611</v>
      </c>
      <c r="M55" s="30">
        <v>6611</v>
      </c>
      <c r="N55" s="26">
        <v>60</v>
      </c>
      <c r="O55" s="26">
        <v>61</v>
      </c>
      <c r="P55" s="26"/>
      <c r="Q55" s="59" t="s">
        <v>160</v>
      </c>
      <c r="R55" s="59" t="s">
        <v>161</v>
      </c>
      <c r="S55" s="60"/>
    </row>
    <row r="56" spans="1:19" ht="15.75" x14ac:dyDescent="0.25">
      <c r="A56" s="2">
        <v>6613</v>
      </c>
      <c r="B56" s="1" t="s">
        <v>208</v>
      </c>
      <c r="C56" s="41">
        <v>1371</v>
      </c>
      <c r="D56" s="41">
        <v>1329</v>
      </c>
      <c r="E56" s="41">
        <v>1349</v>
      </c>
      <c r="F56" s="41">
        <v>1372</v>
      </c>
      <c r="G56" s="65">
        <f t="shared" si="2"/>
        <v>23</v>
      </c>
      <c r="H56" s="22">
        <f t="shared" si="3"/>
        <v>1.7049666419570064E-2</v>
      </c>
      <c r="K56" s="72">
        <v>6612</v>
      </c>
      <c r="L56" s="72">
        <v>6612</v>
      </c>
      <c r="M56" s="30">
        <v>6613</v>
      </c>
      <c r="N56" s="26">
        <v>1372</v>
      </c>
      <c r="O56" s="26">
        <v>864</v>
      </c>
      <c r="P56" s="26"/>
      <c r="Q56" s="59" t="s">
        <v>162</v>
      </c>
      <c r="R56" s="59" t="s">
        <v>163</v>
      </c>
      <c r="S56" s="60"/>
    </row>
    <row r="57" spans="1:19" ht="15.75" x14ac:dyDescent="0.25">
      <c r="A57" s="11">
        <v>6710</v>
      </c>
      <c r="B57" s="10" t="s">
        <v>209</v>
      </c>
      <c r="C57" s="43">
        <v>575</v>
      </c>
      <c r="D57" s="43">
        <v>598</v>
      </c>
      <c r="E57" s="43">
        <v>604</v>
      </c>
      <c r="F57" s="43">
        <v>590</v>
      </c>
      <c r="G57" s="64">
        <f t="shared" si="2"/>
        <v>-14</v>
      </c>
      <c r="H57" s="21">
        <f t="shared" si="3"/>
        <v>-2.3178807947019875E-2</v>
      </c>
      <c r="K57" s="72">
        <v>6709</v>
      </c>
      <c r="L57" s="72">
        <v>6709</v>
      </c>
      <c r="M57" s="30"/>
      <c r="N57" s="26"/>
      <c r="O57" s="26">
        <v>509</v>
      </c>
      <c r="P57" s="26"/>
      <c r="Q57" s="59" t="s">
        <v>164</v>
      </c>
      <c r="R57" s="59" t="s">
        <v>165</v>
      </c>
      <c r="S57" s="60"/>
    </row>
    <row r="58" spans="1:19" ht="19.5" customHeight="1" x14ac:dyDescent="0.25">
      <c r="A58" s="3" t="s">
        <v>45</v>
      </c>
      <c r="B58" s="4"/>
      <c r="C58" s="42">
        <v>10740</v>
      </c>
      <c r="D58" s="42">
        <v>10849</v>
      </c>
      <c r="E58" s="42">
        <f>E59+E60+E61+E62</f>
        <v>11014</v>
      </c>
      <c r="F58" s="42">
        <f>F59+F60+F61+F62</f>
        <v>11081</v>
      </c>
      <c r="G58" s="66">
        <f t="shared" si="2"/>
        <v>67</v>
      </c>
      <c r="H58" s="31">
        <f t="shared" si="3"/>
        <v>6.0831668785181758E-3</v>
      </c>
      <c r="L58" s="26"/>
      <c r="M58" s="30"/>
      <c r="N58" s="26"/>
      <c r="O58" s="26"/>
      <c r="P58" s="26"/>
      <c r="Q58" s="26"/>
      <c r="R58" s="26"/>
      <c r="S58" s="60"/>
    </row>
    <row r="59" spans="1:19" ht="15.75" x14ac:dyDescent="0.25">
      <c r="A59" s="11">
        <v>7300</v>
      </c>
      <c r="B59" s="10" t="s">
        <v>46</v>
      </c>
      <c r="C59" s="43">
        <v>5073</v>
      </c>
      <c r="D59" s="43">
        <v>5088</v>
      </c>
      <c r="E59" s="43">
        <v>5187</v>
      </c>
      <c r="F59" s="43">
        <v>5213</v>
      </c>
      <c r="G59" s="64">
        <f t="shared" si="2"/>
        <v>26</v>
      </c>
      <c r="H59" s="21">
        <f t="shared" si="3"/>
        <v>5.0125313283209127E-3</v>
      </c>
      <c r="K59" s="72">
        <v>7300</v>
      </c>
      <c r="L59" s="72">
        <v>7300</v>
      </c>
      <c r="M59" s="30">
        <v>7300</v>
      </c>
      <c r="N59" s="26">
        <v>5213</v>
      </c>
      <c r="O59" s="26">
        <v>5187</v>
      </c>
      <c r="P59" s="26"/>
      <c r="Q59" s="59" t="s">
        <v>166</v>
      </c>
      <c r="R59" s="59" t="s">
        <v>167</v>
      </c>
      <c r="S59" s="60"/>
    </row>
    <row r="60" spans="1:19" ht="15.75" x14ac:dyDescent="0.25">
      <c r="A60" s="2">
        <v>7400</v>
      </c>
      <c r="B60" s="1" t="s">
        <v>73</v>
      </c>
      <c r="C60" s="41">
        <v>4925</v>
      </c>
      <c r="D60" s="41">
        <v>5005</v>
      </c>
      <c r="E60" s="41">
        <v>5059</v>
      </c>
      <c r="F60" s="41">
        <v>5102</v>
      </c>
      <c r="G60" s="65">
        <f t="shared" si="2"/>
        <v>43</v>
      </c>
      <c r="H60" s="22">
        <f t="shared" si="3"/>
        <v>8.4997034987150943E-3</v>
      </c>
      <c r="K60" s="72">
        <v>7400</v>
      </c>
      <c r="L60" s="72">
        <v>7400</v>
      </c>
      <c r="M60" s="30">
        <v>7400</v>
      </c>
      <c r="N60" s="26">
        <v>5102</v>
      </c>
      <c r="O60" s="26">
        <v>5059</v>
      </c>
      <c r="P60" s="26"/>
      <c r="Q60" s="59" t="s">
        <v>168</v>
      </c>
      <c r="R60" s="59" t="s">
        <v>169</v>
      </c>
      <c r="S60" s="60"/>
    </row>
    <row r="61" spans="1:19" ht="15.75" x14ac:dyDescent="0.25">
      <c r="A61" s="11">
        <v>7502</v>
      </c>
      <c r="B61" s="10" t="s">
        <v>47</v>
      </c>
      <c r="C61" s="43">
        <v>656</v>
      </c>
      <c r="D61" s="43">
        <v>658</v>
      </c>
      <c r="E61" s="43">
        <v>668</v>
      </c>
      <c r="F61" s="43">
        <v>665</v>
      </c>
      <c r="G61" s="64">
        <f t="shared" si="2"/>
        <v>-3</v>
      </c>
      <c r="H61" s="21">
        <f t="shared" si="3"/>
        <v>-4.4910179640718084E-3</v>
      </c>
      <c r="K61" s="72">
        <v>7502</v>
      </c>
      <c r="L61" s="72">
        <v>7502</v>
      </c>
      <c r="M61" s="30">
        <v>7502</v>
      </c>
      <c r="N61" s="26">
        <v>665</v>
      </c>
      <c r="O61" s="26">
        <v>668</v>
      </c>
      <c r="P61" s="26"/>
      <c r="Q61" s="59" t="s">
        <v>170</v>
      </c>
      <c r="R61" s="59" t="s">
        <v>171</v>
      </c>
      <c r="S61" s="60"/>
    </row>
    <row r="62" spans="1:19" ht="15.75" x14ac:dyDescent="0.25">
      <c r="A62" s="2">
        <v>7505</v>
      </c>
      <c r="B62" s="1" t="s">
        <v>48</v>
      </c>
      <c r="C62" s="41">
        <v>86</v>
      </c>
      <c r="D62" s="41">
        <v>98</v>
      </c>
      <c r="E62" s="41">
        <v>100</v>
      </c>
      <c r="F62" s="41">
        <v>101</v>
      </c>
      <c r="G62" s="65">
        <f t="shared" si="2"/>
        <v>1</v>
      </c>
      <c r="H62" s="22">
        <f t="shared" si="3"/>
        <v>1.0000000000000009E-2</v>
      </c>
      <c r="K62" s="72">
        <v>7505</v>
      </c>
      <c r="L62" s="72">
        <v>7505</v>
      </c>
      <c r="M62" s="30">
        <v>7505</v>
      </c>
      <c r="N62" s="26">
        <v>101</v>
      </c>
      <c r="O62" s="26">
        <v>100</v>
      </c>
      <c r="P62" s="26"/>
      <c r="Q62" s="59" t="s">
        <v>172</v>
      </c>
      <c r="R62" s="59" t="s">
        <v>173</v>
      </c>
      <c r="S62" s="60"/>
    </row>
    <row r="63" spans="1:19" ht="20.25" customHeight="1" x14ac:dyDescent="0.25">
      <c r="A63" s="8" t="s">
        <v>50</v>
      </c>
      <c r="B63" s="24"/>
      <c r="C63" s="46">
        <v>30829</v>
      </c>
      <c r="D63" s="46">
        <v>31358</v>
      </c>
      <c r="E63" s="46">
        <f>E64+E65+E66+E67+E68+E69+E70+E71+E72+E73+E74+E75+E76+E77+E78</f>
        <v>32380</v>
      </c>
      <c r="F63" s="46">
        <f>F64+F65+F66+F67+F68+F69+F70+F71+F72+F73+F74+F75+F76+F77+F78</f>
        <v>32881</v>
      </c>
      <c r="G63" s="67">
        <f t="shared" si="2"/>
        <v>501</v>
      </c>
      <c r="H63" s="32">
        <f t="shared" si="3"/>
        <v>1.5472513897467621E-2</v>
      </c>
      <c r="L63" s="26"/>
      <c r="M63" s="30"/>
      <c r="N63" s="26"/>
      <c r="O63" s="26"/>
      <c r="P63" s="26"/>
      <c r="Q63" s="26"/>
      <c r="R63" s="26"/>
      <c r="S63" s="60"/>
    </row>
    <row r="64" spans="1:19" ht="15.75" x14ac:dyDescent="0.25">
      <c r="A64" s="2">
        <v>8000</v>
      </c>
      <c r="B64" s="1" t="s">
        <v>51</v>
      </c>
      <c r="C64" s="41">
        <v>4358</v>
      </c>
      <c r="D64" s="41">
        <v>4330</v>
      </c>
      <c r="E64" s="41">
        <v>4416</v>
      </c>
      <c r="F64" s="41">
        <v>4462</v>
      </c>
      <c r="G64" s="65">
        <f t="shared" si="2"/>
        <v>46</v>
      </c>
      <c r="H64" s="23">
        <f t="shared" si="3"/>
        <v>1.0416666666666741E-2</v>
      </c>
      <c r="K64" s="72">
        <v>8000</v>
      </c>
      <c r="L64" s="72">
        <v>8000</v>
      </c>
      <c r="M64" s="30">
        <v>8000</v>
      </c>
      <c r="N64" s="26">
        <v>4462</v>
      </c>
      <c r="O64" s="26">
        <v>4416</v>
      </c>
      <c r="P64" s="26"/>
      <c r="Q64" s="59" t="s">
        <v>174</v>
      </c>
      <c r="R64" s="59" t="s">
        <v>175</v>
      </c>
      <c r="S64" s="60"/>
    </row>
    <row r="65" spans="1:19" ht="15.75" x14ac:dyDescent="0.25">
      <c r="A65" s="11">
        <v>8200</v>
      </c>
      <c r="B65" s="10" t="s">
        <v>52</v>
      </c>
      <c r="C65" s="43">
        <v>10055</v>
      </c>
      <c r="D65" s="43">
        <v>10425</v>
      </c>
      <c r="E65" s="43">
        <v>10794</v>
      </c>
      <c r="F65" s="43">
        <v>10949</v>
      </c>
      <c r="G65" s="64">
        <f t="shared" si="2"/>
        <v>155</v>
      </c>
      <c r="H65" s="21">
        <f t="shared" si="3"/>
        <v>1.435982953492676E-2</v>
      </c>
      <c r="K65" s="72">
        <v>8200</v>
      </c>
      <c r="L65" s="26">
        <v>8200</v>
      </c>
      <c r="M65" s="30">
        <v>8200</v>
      </c>
      <c r="N65" s="26">
        <v>10949</v>
      </c>
      <c r="O65" s="26">
        <v>10794</v>
      </c>
      <c r="P65" s="26"/>
      <c r="Q65" s="59" t="s">
        <v>176</v>
      </c>
      <c r="R65" s="59" t="s">
        <v>177</v>
      </c>
      <c r="S65" s="60"/>
    </row>
    <row r="66" spans="1:19" ht="15.75" x14ac:dyDescent="0.25">
      <c r="A66" s="34">
        <v>8401</v>
      </c>
      <c r="B66" s="1" t="s">
        <v>49</v>
      </c>
      <c r="C66" s="41">
        <v>2435</v>
      </c>
      <c r="D66" s="41">
        <v>2396</v>
      </c>
      <c r="E66" s="41">
        <v>2450</v>
      </c>
      <c r="F66" s="41">
        <v>2482</v>
      </c>
      <c r="G66" s="65">
        <f t="shared" ref="G66:G78" si="6">F66-E66</f>
        <v>32</v>
      </c>
      <c r="H66" s="36">
        <f t="shared" ref="H66:H78" si="7">F66/E66-1</f>
        <v>1.3061224489795853E-2</v>
      </c>
      <c r="K66" s="72">
        <v>8401</v>
      </c>
      <c r="L66" s="72">
        <v>8401</v>
      </c>
      <c r="M66" s="30">
        <v>8401</v>
      </c>
      <c r="N66" s="26">
        <v>2482</v>
      </c>
      <c r="O66" s="26">
        <v>2450</v>
      </c>
      <c r="P66" s="26"/>
      <c r="Q66" s="59" t="s">
        <v>178</v>
      </c>
      <c r="R66" s="59" t="s">
        <v>179</v>
      </c>
      <c r="S66" s="60"/>
    </row>
    <row r="67" spans="1:19" ht="15.75" x14ac:dyDescent="0.25">
      <c r="A67" s="11">
        <v>8508</v>
      </c>
      <c r="B67" s="10" t="s">
        <v>53</v>
      </c>
      <c r="C67" s="43">
        <v>717</v>
      </c>
      <c r="D67" s="43">
        <v>764</v>
      </c>
      <c r="E67" s="43">
        <v>808</v>
      </c>
      <c r="F67" s="43">
        <v>847</v>
      </c>
      <c r="G67" s="64">
        <f t="shared" si="6"/>
        <v>39</v>
      </c>
      <c r="H67" s="21">
        <f t="shared" si="7"/>
        <v>4.8267326732673199E-2</v>
      </c>
      <c r="K67" s="72">
        <v>8508</v>
      </c>
      <c r="L67" s="72">
        <v>8508</v>
      </c>
      <c r="M67" s="30">
        <v>8508</v>
      </c>
      <c r="N67" s="26">
        <v>847</v>
      </c>
      <c r="O67" s="26">
        <v>808</v>
      </c>
      <c r="P67" s="26"/>
      <c r="Q67" s="59" t="s">
        <v>180</v>
      </c>
      <c r="R67" s="59" t="s">
        <v>181</v>
      </c>
      <c r="S67" s="60"/>
    </row>
    <row r="68" spans="1:19" ht="15.75" x14ac:dyDescent="0.25">
      <c r="A68" s="34">
        <v>8509</v>
      </c>
      <c r="B68" s="35" t="s">
        <v>54</v>
      </c>
      <c r="C68" s="47">
        <v>626</v>
      </c>
      <c r="D68" s="47">
        <v>629</v>
      </c>
      <c r="E68" s="47">
        <v>647</v>
      </c>
      <c r="F68" s="47">
        <v>642</v>
      </c>
      <c r="G68" s="68">
        <f t="shared" si="6"/>
        <v>-5</v>
      </c>
      <c r="H68" s="36">
        <f t="shared" si="7"/>
        <v>-7.7279752704790816E-3</v>
      </c>
      <c r="K68" s="72">
        <v>8509</v>
      </c>
      <c r="L68" s="72">
        <v>8509</v>
      </c>
      <c r="M68" s="30">
        <v>8509</v>
      </c>
      <c r="N68" s="26">
        <v>642</v>
      </c>
      <c r="O68" s="26">
        <v>647</v>
      </c>
      <c r="P68" s="26"/>
      <c r="Q68" s="59" t="s">
        <v>182</v>
      </c>
      <c r="R68" s="59" t="s">
        <v>183</v>
      </c>
      <c r="S68" s="60"/>
    </row>
    <row r="69" spans="1:19" ht="15.75" x14ac:dyDescent="0.25">
      <c r="A69" s="11">
        <v>8610</v>
      </c>
      <c r="B69" s="10" t="s">
        <v>55</v>
      </c>
      <c r="C69" s="43">
        <v>251</v>
      </c>
      <c r="D69" s="43">
        <v>274</v>
      </c>
      <c r="E69" s="43">
        <v>261</v>
      </c>
      <c r="F69" s="43">
        <v>262</v>
      </c>
      <c r="G69" s="64">
        <f t="shared" si="6"/>
        <v>1</v>
      </c>
      <c r="H69" s="21">
        <f t="shared" si="7"/>
        <v>3.8314176245211051E-3</v>
      </c>
      <c r="K69" s="72">
        <v>8610</v>
      </c>
      <c r="L69" s="72">
        <v>8610</v>
      </c>
      <c r="M69" s="30">
        <v>8610</v>
      </c>
      <c r="N69" s="26">
        <v>262</v>
      </c>
      <c r="O69" s="26">
        <v>261</v>
      </c>
      <c r="P69" s="26"/>
      <c r="Q69" s="59" t="s">
        <v>184</v>
      </c>
      <c r="R69" s="59" t="s">
        <v>185</v>
      </c>
      <c r="S69" s="60"/>
    </row>
    <row r="70" spans="1:19" ht="15.75" x14ac:dyDescent="0.25">
      <c r="A70" s="34">
        <v>8613</v>
      </c>
      <c r="B70" s="35" t="s">
        <v>56</v>
      </c>
      <c r="C70" s="47">
        <v>1960</v>
      </c>
      <c r="D70" s="47">
        <v>1938</v>
      </c>
      <c r="E70" s="47">
        <v>1977</v>
      </c>
      <c r="F70" s="47">
        <v>1982</v>
      </c>
      <c r="G70" s="68">
        <f t="shared" si="6"/>
        <v>5</v>
      </c>
      <c r="H70" s="36">
        <f t="shared" si="7"/>
        <v>2.5290844714214167E-3</v>
      </c>
      <c r="K70" s="72">
        <v>8613</v>
      </c>
      <c r="L70" s="26">
        <v>8613</v>
      </c>
      <c r="M70" s="30">
        <v>8613</v>
      </c>
      <c r="N70" s="26">
        <v>1982</v>
      </c>
      <c r="O70" s="26">
        <v>1977</v>
      </c>
      <c r="P70" s="26"/>
      <c r="Q70" s="59" t="s">
        <v>186</v>
      </c>
      <c r="R70" s="59" t="s">
        <v>187</v>
      </c>
      <c r="S70" s="60"/>
    </row>
    <row r="71" spans="1:19" ht="15.75" x14ac:dyDescent="0.25">
      <c r="A71" s="11">
        <v>8614</v>
      </c>
      <c r="B71" s="10" t="s">
        <v>57</v>
      </c>
      <c r="C71" s="43">
        <v>1684</v>
      </c>
      <c r="D71" s="43">
        <v>1744</v>
      </c>
      <c r="E71" s="43">
        <v>1806</v>
      </c>
      <c r="F71" s="43">
        <v>1843</v>
      </c>
      <c r="G71" s="64">
        <f t="shared" si="6"/>
        <v>37</v>
      </c>
      <c r="H71" s="21">
        <f t="shared" si="7"/>
        <v>2.048726467331119E-2</v>
      </c>
      <c r="K71" s="72">
        <v>8614</v>
      </c>
      <c r="L71" s="72">
        <v>8614</v>
      </c>
      <c r="M71" s="30">
        <v>8614</v>
      </c>
      <c r="N71" s="26">
        <v>1843</v>
      </c>
      <c r="O71" s="26">
        <v>1806</v>
      </c>
      <c r="P71" s="26"/>
      <c r="Q71" s="59" t="s">
        <v>188</v>
      </c>
      <c r="R71" s="59" t="s">
        <v>189</v>
      </c>
      <c r="S71" s="60"/>
    </row>
    <row r="72" spans="1:19" ht="15.75" x14ac:dyDescent="0.25">
      <c r="A72" s="34">
        <v>8710</v>
      </c>
      <c r="B72" s="35" t="s">
        <v>58</v>
      </c>
      <c r="C72" s="47">
        <v>817</v>
      </c>
      <c r="D72" s="47">
        <v>823</v>
      </c>
      <c r="E72" s="47">
        <v>828</v>
      </c>
      <c r="F72" s="47">
        <v>835</v>
      </c>
      <c r="G72" s="68">
        <f t="shared" si="6"/>
        <v>7</v>
      </c>
      <c r="H72" s="36">
        <f t="shared" si="7"/>
        <v>8.4541062801932743E-3</v>
      </c>
      <c r="K72" s="72">
        <v>8710</v>
      </c>
      <c r="L72" s="72">
        <v>8710</v>
      </c>
      <c r="M72" s="30">
        <v>8710</v>
      </c>
      <c r="N72" s="26">
        <v>835</v>
      </c>
      <c r="O72" s="26">
        <v>828</v>
      </c>
      <c r="P72" s="26"/>
      <c r="Q72" s="59" t="s">
        <v>190</v>
      </c>
      <c r="R72" s="59" t="s">
        <v>191</v>
      </c>
      <c r="S72" s="60"/>
    </row>
    <row r="73" spans="1:19" ht="15.75" x14ac:dyDescent="0.25">
      <c r="A73" s="11">
        <v>8716</v>
      </c>
      <c r="B73" s="10" t="s">
        <v>59</v>
      </c>
      <c r="C73" s="43">
        <v>2697</v>
      </c>
      <c r="D73" s="43">
        <v>2771</v>
      </c>
      <c r="E73" s="43">
        <v>2980</v>
      </c>
      <c r="F73" s="43">
        <v>3071</v>
      </c>
      <c r="G73" s="64">
        <f t="shared" si="6"/>
        <v>91</v>
      </c>
      <c r="H73" s="21">
        <f t="shared" si="7"/>
        <v>3.0536912751677914E-2</v>
      </c>
      <c r="K73" s="72">
        <v>8716</v>
      </c>
      <c r="L73" s="72">
        <v>8716</v>
      </c>
      <c r="M73" s="30">
        <v>8716</v>
      </c>
      <c r="N73" s="26">
        <v>3071</v>
      </c>
      <c r="O73" s="26">
        <v>2980</v>
      </c>
      <c r="P73" s="26"/>
      <c r="Q73" s="59" t="s">
        <v>192</v>
      </c>
      <c r="R73" s="59" t="s">
        <v>193</v>
      </c>
      <c r="S73" s="60"/>
    </row>
    <row r="74" spans="1:19" ht="15.75" x14ac:dyDescent="0.25">
      <c r="A74" s="34">
        <v>8717</v>
      </c>
      <c r="B74" s="35" t="s">
        <v>60</v>
      </c>
      <c r="C74" s="47">
        <v>2273</v>
      </c>
      <c r="D74" s="47">
        <v>2323</v>
      </c>
      <c r="E74" s="47">
        <v>2465</v>
      </c>
      <c r="F74" s="47">
        <v>2485</v>
      </c>
      <c r="G74" s="68">
        <f t="shared" si="6"/>
        <v>20</v>
      </c>
      <c r="H74" s="36">
        <f t="shared" si="7"/>
        <v>8.113590263691739E-3</v>
      </c>
      <c r="K74" s="72">
        <v>8717</v>
      </c>
      <c r="L74" s="72">
        <v>8717</v>
      </c>
      <c r="M74" s="30">
        <v>8717</v>
      </c>
      <c r="N74" s="26">
        <v>2485</v>
      </c>
      <c r="O74" s="26">
        <v>2465</v>
      </c>
      <c r="P74" s="26"/>
      <c r="Q74" s="59" t="s">
        <v>194</v>
      </c>
      <c r="R74" s="59" t="s">
        <v>195</v>
      </c>
      <c r="S74" s="60"/>
    </row>
    <row r="75" spans="1:19" ht="15.75" x14ac:dyDescent="0.25">
      <c r="A75" s="13">
        <v>8719</v>
      </c>
      <c r="B75" s="14" t="s">
        <v>61</v>
      </c>
      <c r="C75" s="43">
        <v>494</v>
      </c>
      <c r="D75" s="43">
        <v>497</v>
      </c>
      <c r="E75" s="48">
        <v>530</v>
      </c>
      <c r="F75" s="48">
        <v>535</v>
      </c>
      <c r="G75" s="64">
        <f t="shared" si="6"/>
        <v>5</v>
      </c>
      <c r="H75" s="21">
        <f t="shared" si="7"/>
        <v>9.4339622641510523E-3</v>
      </c>
      <c r="K75" s="72">
        <v>8719</v>
      </c>
      <c r="L75" s="72">
        <v>8719</v>
      </c>
      <c r="M75" s="30">
        <v>8719</v>
      </c>
      <c r="N75" s="26">
        <v>535</v>
      </c>
      <c r="O75" s="26">
        <v>530</v>
      </c>
      <c r="P75" s="26"/>
      <c r="Q75" s="59" t="s">
        <v>196</v>
      </c>
      <c r="R75" s="59" t="s">
        <v>197</v>
      </c>
      <c r="S75" s="60"/>
    </row>
    <row r="76" spans="1:19" ht="15.75" x14ac:dyDescent="0.25">
      <c r="A76" s="37">
        <v>8720</v>
      </c>
      <c r="B76" s="38" t="s">
        <v>62</v>
      </c>
      <c r="C76" s="47">
        <v>611</v>
      </c>
      <c r="D76" s="47">
        <v>587</v>
      </c>
      <c r="E76" s="49">
        <v>565</v>
      </c>
      <c r="F76" s="49">
        <v>576</v>
      </c>
      <c r="G76" s="68">
        <f t="shared" si="6"/>
        <v>11</v>
      </c>
      <c r="H76" s="36">
        <f t="shared" si="7"/>
        <v>1.9469026548672552E-2</v>
      </c>
      <c r="K76" s="72">
        <v>8720</v>
      </c>
      <c r="L76" s="72">
        <v>8720</v>
      </c>
      <c r="M76" s="30">
        <v>8720</v>
      </c>
      <c r="N76" s="26">
        <v>576</v>
      </c>
      <c r="O76" s="26">
        <v>565</v>
      </c>
      <c r="P76" s="26"/>
      <c r="Q76" s="59" t="s">
        <v>198</v>
      </c>
      <c r="R76" s="59" t="s">
        <v>199</v>
      </c>
      <c r="S76" s="60"/>
    </row>
    <row r="77" spans="1:19" ht="15.75" x14ac:dyDescent="0.25">
      <c r="A77" s="13">
        <v>8721</v>
      </c>
      <c r="B77" s="14" t="s">
        <v>63</v>
      </c>
      <c r="C77" s="43">
        <v>1162</v>
      </c>
      <c r="D77" s="43">
        <v>1160</v>
      </c>
      <c r="E77" s="48">
        <v>1156</v>
      </c>
      <c r="F77" s="48">
        <v>1205</v>
      </c>
      <c r="G77" s="64">
        <f t="shared" si="6"/>
        <v>49</v>
      </c>
      <c r="H77" s="21">
        <f t="shared" si="7"/>
        <v>4.2387543252595083E-2</v>
      </c>
      <c r="K77" s="72">
        <v>8721</v>
      </c>
      <c r="L77" s="72">
        <v>8721</v>
      </c>
      <c r="M77" s="30">
        <v>8721</v>
      </c>
      <c r="N77" s="26">
        <v>1205</v>
      </c>
      <c r="O77" s="26">
        <v>1156</v>
      </c>
      <c r="P77" s="26"/>
      <c r="Q77" s="59" t="s">
        <v>200</v>
      </c>
      <c r="R77" s="59" t="s">
        <v>201</v>
      </c>
      <c r="S77" s="60"/>
    </row>
    <row r="78" spans="1:19" ht="15.75" x14ac:dyDescent="0.25">
      <c r="A78" s="37">
        <v>8722</v>
      </c>
      <c r="B78" s="38" t="s">
        <v>64</v>
      </c>
      <c r="C78" s="47">
        <v>689</v>
      </c>
      <c r="D78" s="47">
        <v>697</v>
      </c>
      <c r="E78" s="49">
        <v>697</v>
      </c>
      <c r="F78" s="49">
        <v>705</v>
      </c>
      <c r="G78" s="68">
        <f t="shared" si="6"/>
        <v>8</v>
      </c>
      <c r="H78" s="36">
        <f t="shared" si="7"/>
        <v>1.1477761836441891E-2</v>
      </c>
      <c r="K78" s="72">
        <v>8722</v>
      </c>
      <c r="L78" s="72">
        <v>8722</v>
      </c>
      <c r="M78" s="30">
        <v>8722</v>
      </c>
      <c r="N78" s="26">
        <v>705</v>
      </c>
      <c r="O78" s="26">
        <v>697</v>
      </c>
      <c r="P78" s="26"/>
      <c r="Q78" s="59" t="s">
        <v>202</v>
      </c>
      <c r="R78" s="59" t="s">
        <v>204</v>
      </c>
      <c r="S78" s="60"/>
    </row>
    <row r="79" spans="1:19" ht="8.25" customHeight="1" x14ac:dyDescent="0.25">
      <c r="A79" s="2"/>
      <c r="B79" s="1"/>
      <c r="C79" s="41"/>
      <c r="D79" s="41"/>
      <c r="E79" s="41"/>
      <c r="F79" s="41"/>
      <c r="G79" s="69"/>
      <c r="H79" s="18"/>
      <c r="J79" s="40"/>
      <c r="L79" s="26"/>
      <c r="M79" s="30"/>
      <c r="N79" s="26"/>
      <c r="O79" s="26"/>
      <c r="P79" s="26"/>
      <c r="Q79" s="26"/>
      <c r="R79" s="26"/>
    </row>
    <row r="80" spans="1:19" ht="16.5" thickBot="1" x14ac:dyDescent="0.3">
      <c r="A80" s="15" t="s">
        <v>65</v>
      </c>
      <c r="B80" s="16"/>
      <c r="C80" s="50">
        <f>C63+C58+C46+C40+C30+C19+C14+C6</f>
        <v>364128</v>
      </c>
      <c r="D80" s="50">
        <f>D63+D58+D46+D40+D30+D19+D14+D6</f>
        <v>368609</v>
      </c>
      <c r="E80" s="50">
        <f>E63+E58+E46+E40+E30+E19+E14+E6</f>
        <v>376030</v>
      </c>
      <c r="F80" s="50">
        <f>F63+F58+F46+F40+F30+F19+F14+F6</f>
        <v>379714</v>
      </c>
      <c r="G80" s="70">
        <f>G63+G58+G46+G40+G30+G19+G14+G6</f>
        <v>3684</v>
      </c>
      <c r="H80" s="19">
        <f>F80/E80-1</f>
        <v>9.7970906576603234E-3</v>
      </c>
      <c r="J80" s="40"/>
      <c r="L80" s="30"/>
      <c r="M80" s="30"/>
      <c r="N80" s="26"/>
      <c r="O80" s="26"/>
      <c r="P80" s="26"/>
      <c r="Q80" s="26"/>
      <c r="R80" s="26"/>
    </row>
    <row r="81" spans="1:18" ht="1.5" customHeight="1" thickTop="1" x14ac:dyDescent="0.25">
      <c r="A81" s="2"/>
      <c r="B81" s="1"/>
      <c r="C81" s="41"/>
      <c r="D81" s="41"/>
      <c r="E81" s="17"/>
      <c r="F81" s="17"/>
      <c r="G81" s="2"/>
      <c r="H81" s="17"/>
      <c r="J81" s="40"/>
      <c r="L81" s="30"/>
      <c r="M81" s="30"/>
      <c r="N81" s="26"/>
      <c r="O81" s="26"/>
      <c r="P81" s="26"/>
      <c r="Q81" s="26"/>
      <c r="R81" s="26"/>
    </row>
    <row r="82" spans="1:18" ht="18" customHeight="1" x14ac:dyDescent="0.25">
      <c r="A82" s="25" t="s">
        <v>205</v>
      </c>
      <c r="B82" s="1"/>
      <c r="C82" s="41"/>
      <c r="D82" s="41"/>
      <c r="E82" s="17"/>
      <c r="F82" s="17"/>
      <c r="G82" s="2"/>
      <c r="H82" s="17"/>
      <c r="L82" s="30"/>
      <c r="M82" s="30"/>
      <c r="N82" s="26"/>
      <c r="O82" s="26"/>
      <c r="P82" s="26"/>
      <c r="Q82" s="26"/>
      <c r="R82" s="26"/>
    </row>
    <row r="83" spans="1:18" x14ac:dyDescent="0.25">
      <c r="A83" s="2"/>
      <c r="B83" s="1"/>
      <c r="C83" s="41"/>
      <c r="D83" s="41"/>
      <c r="E83" s="17"/>
      <c r="F83" s="17"/>
      <c r="G83" s="2"/>
      <c r="H83" s="17"/>
      <c r="L83" s="30"/>
      <c r="M83" s="30"/>
      <c r="N83" s="26"/>
      <c r="O83" s="26"/>
      <c r="P83" s="26"/>
      <c r="Q83" s="26"/>
      <c r="R83" s="26"/>
    </row>
    <row r="84" spans="1:18" x14ac:dyDescent="0.25">
      <c r="A84" s="2"/>
      <c r="B84" s="1"/>
      <c r="C84" s="41"/>
      <c r="D84" s="41"/>
      <c r="E84" s="17"/>
      <c r="F84" s="17"/>
      <c r="G84" s="2"/>
      <c r="H84" s="17"/>
      <c r="L84" s="30"/>
      <c r="M84" s="30"/>
      <c r="N84" s="26"/>
      <c r="O84" s="26"/>
      <c r="P84" s="26"/>
      <c r="Q84" s="26"/>
      <c r="R84" s="26"/>
    </row>
    <row r="85" spans="1:18" x14ac:dyDescent="0.25">
      <c r="A85" s="2"/>
      <c r="B85" s="1"/>
      <c r="C85" s="41"/>
      <c r="D85" s="41"/>
      <c r="E85" s="17"/>
      <c r="F85" s="17"/>
      <c r="G85" s="2"/>
      <c r="H85" s="17"/>
      <c r="L85" s="30"/>
      <c r="M85" s="30"/>
      <c r="N85" s="26"/>
      <c r="O85" s="26"/>
      <c r="P85" s="26"/>
      <c r="Q85" s="26"/>
      <c r="R85" s="26"/>
    </row>
    <row r="86" spans="1:18" x14ac:dyDescent="0.25">
      <c r="A86" s="2"/>
      <c r="B86" s="1"/>
      <c r="C86" s="41"/>
      <c r="D86" s="41"/>
      <c r="E86" s="17"/>
      <c r="F86" s="17"/>
      <c r="G86" s="2"/>
      <c r="H86" s="17"/>
      <c r="L86" s="30"/>
      <c r="M86" s="30"/>
      <c r="N86" s="26"/>
      <c r="O86" s="26"/>
      <c r="P86" s="26"/>
      <c r="Q86" s="26"/>
      <c r="R86" s="26"/>
    </row>
    <row r="87" spans="1:18" x14ac:dyDescent="0.25">
      <c r="A87" s="2"/>
      <c r="B87" s="1"/>
      <c r="C87" s="41"/>
      <c r="D87" s="41"/>
      <c r="E87" s="17"/>
      <c r="F87" s="17"/>
      <c r="G87" s="2"/>
      <c r="H87" s="17"/>
      <c r="L87" s="30"/>
      <c r="M87" s="30"/>
      <c r="N87" s="26"/>
      <c r="O87" s="26"/>
      <c r="P87" s="26"/>
      <c r="Q87" s="26"/>
      <c r="R87" s="26"/>
    </row>
    <row r="88" spans="1:18" x14ac:dyDescent="0.25">
      <c r="A88" s="2"/>
      <c r="B88" s="1"/>
      <c r="C88" s="41"/>
      <c r="D88" s="41"/>
      <c r="E88" s="17"/>
      <c r="F88" s="17"/>
      <c r="G88" s="2"/>
      <c r="H88" s="17"/>
      <c r="L88" s="30"/>
      <c r="M88" s="30"/>
      <c r="N88" s="26"/>
      <c r="O88" s="26"/>
      <c r="P88" s="26"/>
      <c r="Q88" s="26"/>
      <c r="R88" s="26"/>
    </row>
    <row r="89" spans="1:18" x14ac:dyDescent="0.25">
      <c r="A89" s="2"/>
      <c r="B89" s="1"/>
      <c r="C89" s="41"/>
      <c r="D89" s="41"/>
      <c r="E89" s="17"/>
      <c r="F89" s="17"/>
      <c r="G89" s="2"/>
      <c r="H89" s="17"/>
      <c r="L89" s="30"/>
      <c r="M89" s="30"/>
      <c r="N89" s="26"/>
      <c r="O89" s="26"/>
      <c r="P89" s="26"/>
      <c r="Q89" s="26"/>
      <c r="R89" s="26"/>
    </row>
    <row r="90" spans="1:18" x14ac:dyDescent="0.25">
      <c r="A90" s="2"/>
      <c r="B90" s="1"/>
      <c r="C90" s="41"/>
      <c r="D90" s="41"/>
      <c r="E90" s="17"/>
      <c r="F90" s="17"/>
      <c r="G90" s="2"/>
      <c r="H90" s="17"/>
      <c r="L90" s="30"/>
      <c r="M90" s="30"/>
      <c r="N90" s="26"/>
      <c r="O90" s="26"/>
      <c r="P90" s="26"/>
      <c r="Q90" s="26"/>
      <c r="R90" s="26"/>
    </row>
    <row r="91" spans="1:18" x14ac:dyDescent="0.25">
      <c r="A91" s="2"/>
      <c r="B91" s="1"/>
      <c r="C91" s="41"/>
      <c r="D91" s="41"/>
      <c r="E91" s="17"/>
      <c r="F91" s="17"/>
      <c r="G91" s="2"/>
      <c r="H91" s="17"/>
      <c r="L91" s="30"/>
      <c r="M91" s="30"/>
      <c r="N91" s="26"/>
      <c r="O91" s="26"/>
      <c r="P91" s="26"/>
      <c r="Q91" s="26"/>
      <c r="R91" s="26"/>
    </row>
    <row r="92" spans="1:18" x14ac:dyDescent="0.25">
      <c r="A92" s="2"/>
      <c r="B92" s="1"/>
      <c r="C92" s="41"/>
      <c r="D92" s="41"/>
      <c r="E92" s="17"/>
      <c r="F92" s="17"/>
      <c r="G92" s="2"/>
      <c r="H92" s="17"/>
      <c r="L92" s="30"/>
      <c r="M92" s="30"/>
      <c r="N92" s="26"/>
      <c r="O92" s="26"/>
      <c r="P92" s="26"/>
      <c r="Q92" s="26"/>
      <c r="R92" s="26"/>
    </row>
    <row r="93" spans="1:18" x14ac:dyDescent="0.25">
      <c r="A93" s="2"/>
      <c r="B93" s="1"/>
      <c r="C93" s="41"/>
      <c r="D93" s="41"/>
      <c r="E93" s="17"/>
      <c r="F93" s="17"/>
      <c r="G93" s="2"/>
      <c r="H93" s="17"/>
      <c r="L93" s="30"/>
      <c r="M93" s="30"/>
      <c r="N93" s="26"/>
      <c r="O93" s="26"/>
      <c r="P93" s="26"/>
      <c r="Q93" s="26"/>
      <c r="R93" s="26"/>
    </row>
    <row r="94" spans="1:18" x14ac:dyDescent="0.25">
      <c r="A94" s="2"/>
      <c r="B94" s="1"/>
      <c r="C94" s="41"/>
      <c r="D94" s="41"/>
      <c r="E94" s="17"/>
      <c r="F94" s="17"/>
      <c r="G94" s="2"/>
      <c r="H94" s="17"/>
      <c r="L94" s="30"/>
      <c r="M94" s="30"/>
      <c r="N94" s="26"/>
      <c r="O94" s="26"/>
      <c r="P94" s="26"/>
      <c r="Q94" s="26"/>
      <c r="R94" s="26"/>
    </row>
    <row r="95" spans="1:18" x14ac:dyDescent="0.25">
      <c r="A95" s="2"/>
      <c r="B95" s="1"/>
      <c r="C95" s="41"/>
      <c r="D95" s="41"/>
      <c r="E95" s="17"/>
      <c r="F95" s="17"/>
      <c r="G95" s="2"/>
      <c r="H95" s="17"/>
      <c r="L95" s="26"/>
      <c r="M95" s="30"/>
      <c r="N95" s="26"/>
      <c r="O95" s="26"/>
      <c r="P95" s="26"/>
      <c r="Q95" s="26"/>
      <c r="R95" s="26"/>
    </row>
    <row r="96" spans="1:18" x14ac:dyDescent="0.25">
      <c r="A96" s="2"/>
      <c r="B96" s="1"/>
      <c r="C96" s="41"/>
      <c r="D96" s="41"/>
      <c r="E96" s="17"/>
      <c r="F96" s="17"/>
      <c r="G96" s="2"/>
      <c r="H96" s="17"/>
      <c r="L96" s="30"/>
      <c r="M96" s="30"/>
      <c r="N96" s="26"/>
      <c r="O96" s="26"/>
      <c r="P96" s="26"/>
      <c r="Q96" s="26"/>
      <c r="R96" s="26"/>
    </row>
    <row r="97" spans="1:18" x14ac:dyDescent="0.25">
      <c r="A97" s="2"/>
      <c r="B97" s="1"/>
      <c r="C97" s="41"/>
      <c r="D97" s="41"/>
      <c r="E97" s="17"/>
      <c r="F97" s="17"/>
      <c r="G97" s="2"/>
      <c r="H97" s="17"/>
      <c r="L97" s="30"/>
      <c r="M97" s="30"/>
      <c r="N97" s="26"/>
      <c r="O97" s="26"/>
      <c r="P97" s="26"/>
      <c r="Q97" s="26"/>
      <c r="R97" s="26"/>
    </row>
    <row r="98" spans="1:18" x14ac:dyDescent="0.25">
      <c r="A98" s="2"/>
      <c r="B98" s="1"/>
      <c r="C98" s="41"/>
      <c r="D98" s="41"/>
      <c r="E98" s="17"/>
      <c r="F98" s="17"/>
      <c r="G98" s="2"/>
      <c r="H98" s="17"/>
      <c r="L98" s="30"/>
      <c r="M98" s="30"/>
      <c r="N98" s="26"/>
      <c r="O98" s="26"/>
      <c r="P98" s="26"/>
      <c r="Q98" s="26"/>
      <c r="R98" s="26"/>
    </row>
    <row r="99" spans="1:18" x14ac:dyDescent="0.25">
      <c r="A99" s="2"/>
      <c r="B99" s="1"/>
      <c r="C99" s="41"/>
      <c r="D99" s="41"/>
      <c r="E99" s="17"/>
      <c r="F99" s="17"/>
      <c r="G99" s="2"/>
      <c r="H99" s="17"/>
      <c r="L99" s="30"/>
      <c r="M99" s="30"/>
      <c r="N99" s="26"/>
      <c r="O99" s="26"/>
      <c r="P99" s="26"/>
      <c r="Q99" s="26"/>
      <c r="R99" s="26"/>
    </row>
    <row r="100" spans="1:18" x14ac:dyDescent="0.25">
      <c r="A100" s="2"/>
      <c r="B100" s="1"/>
      <c r="C100" s="41"/>
      <c r="D100" s="41"/>
      <c r="E100" s="17"/>
      <c r="F100" s="17"/>
      <c r="G100" s="2"/>
      <c r="H100" s="17"/>
      <c r="L100" s="30"/>
      <c r="M100" s="30"/>
      <c r="N100" s="26"/>
      <c r="O100" s="26"/>
      <c r="P100" s="26"/>
      <c r="Q100" s="26"/>
      <c r="R100" s="26"/>
    </row>
    <row r="101" spans="1:18" x14ac:dyDescent="0.25">
      <c r="A101" s="2"/>
      <c r="B101" s="1"/>
      <c r="C101" s="41"/>
      <c r="D101" s="41"/>
      <c r="E101" s="17"/>
      <c r="F101" s="17"/>
      <c r="G101" s="2"/>
      <c r="H101" s="17"/>
      <c r="L101" s="30"/>
      <c r="M101" s="30"/>
      <c r="N101" s="26"/>
      <c r="O101" s="26"/>
      <c r="P101" s="26"/>
      <c r="Q101" s="26"/>
      <c r="R101" s="26"/>
    </row>
    <row r="102" spans="1:18" x14ac:dyDescent="0.25">
      <c r="A102" s="2"/>
      <c r="B102" s="1"/>
      <c r="C102" s="41"/>
      <c r="D102" s="41"/>
      <c r="E102" s="17"/>
      <c r="F102" s="17"/>
      <c r="G102" s="2"/>
      <c r="H102" s="17"/>
      <c r="L102" s="30"/>
      <c r="M102" s="30"/>
      <c r="N102" s="26"/>
      <c r="O102" s="26"/>
      <c r="P102" s="26"/>
      <c r="Q102" s="26"/>
      <c r="R102" s="26"/>
    </row>
    <row r="103" spans="1:18" x14ac:dyDescent="0.25">
      <c r="A103" s="2"/>
      <c r="B103" s="1"/>
      <c r="C103" s="41"/>
      <c r="D103" s="41"/>
      <c r="E103" s="17"/>
      <c r="F103" s="17"/>
      <c r="G103" s="2"/>
      <c r="H103" s="17"/>
      <c r="L103" s="30"/>
      <c r="M103" s="30"/>
      <c r="N103" s="26"/>
      <c r="O103" s="26"/>
      <c r="P103" s="26"/>
      <c r="Q103" s="26"/>
      <c r="R103" s="26"/>
    </row>
    <row r="104" spans="1:18" x14ac:dyDescent="0.25">
      <c r="A104" s="2"/>
      <c r="B104" s="1"/>
      <c r="C104" s="41"/>
      <c r="D104" s="41"/>
      <c r="E104" s="17"/>
      <c r="F104" s="17"/>
      <c r="G104" s="2"/>
      <c r="H104" s="17"/>
      <c r="L104" s="30"/>
      <c r="M104" s="30"/>
      <c r="N104" s="26"/>
      <c r="O104" s="26"/>
      <c r="P104" s="26"/>
      <c r="Q104" s="26"/>
      <c r="R104" s="26"/>
    </row>
    <row r="105" spans="1:18" x14ac:dyDescent="0.25">
      <c r="A105" s="2"/>
      <c r="B105" s="1"/>
      <c r="C105" s="41"/>
      <c r="D105" s="41"/>
      <c r="E105" s="17"/>
      <c r="F105" s="17"/>
      <c r="G105" s="2"/>
      <c r="H105" s="17"/>
      <c r="L105" s="30"/>
      <c r="M105" s="30"/>
      <c r="N105" s="26"/>
      <c r="O105" s="26"/>
      <c r="P105" s="26"/>
      <c r="Q105" s="26"/>
      <c r="R105" s="26"/>
    </row>
    <row r="106" spans="1:18" x14ac:dyDescent="0.25">
      <c r="A106" s="2"/>
      <c r="B106" s="1"/>
      <c r="C106" s="41"/>
      <c r="D106" s="41"/>
      <c r="E106" s="17"/>
      <c r="F106" s="17"/>
      <c r="G106" s="2"/>
      <c r="H106" s="17"/>
      <c r="L106" s="30"/>
      <c r="M106" s="30"/>
      <c r="N106" s="26"/>
      <c r="O106" s="26"/>
      <c r="P106" s="26"/>
      <c r="Q106" s="26"/>
      <c r="R106" s="26"/>
    </row>
    <row r="107" spans="1:18" x14ac:dyDescent="0.25">
      <c r="A107" s="2"/>
      <c r="B107" s="1"/>
      <c r="L107" s="30"/>
      <c r="M107" s="30"/>
      <c r="N107" s="26"/>
      <c r="O107" s="26"/>
      <c r="P107" s="26"/>
      <c r="Q107" s="26"/>
      <c r="R107" s="26"/>
    </row>
    <row r="108" spans="1:18" x14ac:dyDescent="0.25">
      <c r="A108" s="2"/>
      <c r="B108" s="1"/>
      <c r="L108" s="30"/>
      <c r="M108" s="30"/>
      <c r="N108" s="26"/>
      <c r="O108" s="26"/>
      <c r="P108" s="26"/>
      <c r="Q108" s="26"/>
      <c r="R108" s="26"/>
    </row>
    <row r="109" spans="1:18" x14ac:dyDescent="0.25">
      <c r="A109" s="2"/>
      <c r="B109" s="1"/>
      <c r="L109" s="30"/>
      <c r="M109" s="30"/>
      <c r="N109" s="26"/>
      <c r="O109" s="26"/>
      <c r="P109" s="26"/>
      <c r="Q109" s="26"/>
      <c r="R109" s="26"/>
    </row>
    <row r="110" spans="1:18" x14ac:dyDescent="0.25">
      <c r="A110" s="2"/>
      <c r="B110" s="1"/>
      <c r="L110" s="30"/>
      <c r="M110" s="30"/>
      <c r="N110" s="26"/>
      <c r="O110" s="26"/>
      <c r="P110" s="26"/>
      <c r="Q110" s="26"/>
      <c r="R110" s="26"/>
    </row>
    <row r="111" spans="1:18" x14ac:dyDescent="0.25">
      <c r="A111" s="2"/>
      <c r="B111" s="1"/>
      <c r="L111" s="30"/>
      <c r="M111" s="30"/>
      <c r="N111" s="26"/>
      <c r="O111" s="26"/>
      <c r="P111" s="26"/>
      <c r="Q111" s="26"/>
      <c r="R111" s="26"/>
    </row>
    <row r="112" spans="1:18" x14ac:dyDescent="0.25">
      <c r="A112" s="2"/>
      <c r="B112" s="1"/>
      <c r="L112" s="30"/>
      <c r="M112" s="30"/>
      <c r="N112" s="26"/>
      <c r="O112" s="26"/>
      <c r="P112" s="26"/>
      <c r="Q112" s="26"/>
      <c r="R112" s="26"/>
    </row>
    <row r="113" spans="1:18" x14ac:dyDescent="0.25">
      <c r="A113" s="2"/>
      <c r="B113" s="1"/>
      <c r="L113" s="30"/>
      <c r="M113" s="30"/>
      <c r="N113" s="26"/>
      <c r="O113" s="26"/>
      <c r="P113" s="26"/>
      <c r="Q113" s="26"/>
      <c r="R113" s="26"/>
    </row>
    <row r="114" spans="1:18" x14ac:dyDescent="0.25">
      <c r="A114" s="2"/>
      <c r="B114" s="1"/>
      <c r="L114" s="30"/>
      <c r="M114" s="30"/>
      <c r="N114" s="26"/>
      <c r="O114" s="26"/>
      <c r="P114" s="26"/>
      <c r="Q114" s="26"/>
      <c r="R114" s="26"/>
    </row>
    <row r="115" spans="1:18" x14ac:dyDescent="0.25">
      <c r="L115" s="30"/>
      <c r="M115" s="30"/>
      <c r="N115" s="26"/>
      <c r="O115" s="26"/>
      <c r="P115" s="26"/>
      <c r="Q115" s="26"/>
      <c r="R115" s="26"/>
    </row>
    <row r="116" spans="1:18" x14ac:dyDescent="0.25">
      <c r="L116" s="30"/>
      <c r="M116" s="30"/>
      <c r="N116" s="26"/>
      <c r="O116" s="26"/>
      <c r="P116" s="26"/>
      <c r="Q116" s="26"/>
      <c r="R116" s="26"/>
    </row>
    <row r="117" spans="1:18" x14ac:dyDescent="0.25">
      <c r="L117" s="30"/>
      <c r="M117" s="30"/>
      <c r="N117" s="26"/>
      <c r="O117" s="26"/>
      <c r="P117" s="26"/>
      <c r="Q117" s="26"/>
      <c r="R117" s="26"/>
    </row>
    <row r="118" spans="1:18" x14ac:dyDescent="0.25">
      <c r="L118" s="30"/>
      <c r="M118" s="30"/>
      <c r="N118" s="26"/>
      <c r="O118" s="26"/>
      <c r="P118" s="26"/>
      <c r="Q118" s="26"/>
      <c r="R118" s="26"/>
    </row>
    <row r="119" spans="1:18" x14ac:dyDescent="0.25">
      <c r="L119" s="30"/>
      <c r="M119" s="30"/>
      <c r="N119" s="26"/>
      <c r="O119" s="26"/>
      <c r="P119" s="26"/>
      <c r="Q119" s="26"/>
      <c r="R119" s="26"/>
    </row>
    <row r="120" spans="1:18" x14ac:dyDescent="0.25">
      <c r="L120" s="30"/>
      <c r="M120" s="30"/>
      <c r="N120" s="26"/>
      <c r="O120" s="26"/>
      <c r="P120" s="26"/>
      <c r="Q120" s="26"/>
      <c r="R120" s="26"/>
    </row>
    <row r="121" spans="1:18" x14ac:dyDescent="0.25">
      <c r="L121" s="30"/>
      <c r="M121" s="30"/>
      <c r="N121" s="26"/>
      <c r="O121" s="26"/>
      <c r="P121" s="26"/>
      <c r="Q121" s="26"/>
      <c r="R121" s="26"/>
    </row>
    <row r="122" spans="1:18" x14ac:dyDescent="0.25">
      <c r="L122" s="30"/>
      <c r="M122" s="30"/>
      <c r="N122" s="26"/>
      <c r="O122" s="26"/>
      <c r="P122" s="26"/>
      <c r="Q122" s="26"/>
      <c r="R122" s="26"/>
    </row>
    <row r="123" spans="1:18" x14ac:dyDescent="0.25">
      <c r="L123" s="30"/>
      <c r="M123" s="30"/>
      <c r="N123" s="26"/>
      <c r="O123" s="26"/>
      <c r="P123" s="26"/>
      <c r="Q123" s="26"/>
      <c r="R123" s="26"/>
    </row>
    <row r="124" spans="1:18" x14ac:dyDescent="0.25">
      <c r="L124" s="30"/>
      <c r="M124" s="30"/>
      <c r="N124" s="26"/>
      <c r="O124" s="26"/>
      <c r="P124" s="26"/>
      <c r="Q124" s="26"/>
      <c r="R124" s="26"/>
    </row>
    <row r="125" spans="1:18" x14ac:dyDescent="0.25">
      <c r="L125" s="30"/>
      <c r="M125" s="30"/>
      <c r="N125" s="26"/>
      <c r="O125" s="26"/>
      <c r="P125" s="26"/>
      <c r="Q125" s="26"/>
      <c r="R125" s="26"/>
    </row>
    <row r="126" spans="1:18" x14ac:dyDescent="0.25">
      <c r="L126" s="30"/>
      <c r="M126" s="30"/>
      <c r="N126" s="26"/>
      <c r="O126" s="26"/>
      <c r="P126" s="26"/>
      <c r="Q126" s="26"/>
      <c r="R126" s="26"/>
    </row>
    <row r="127" spans="1:18" x14ac:dyDescent="0.25">
      <c r="L127" s="30"/>
      <c r="M127" s="30"/>
      <c r="N127" s="26"/>
      <c r="O127" s="26"/>
      <c r="P127" s="26"/>
      <c r="Q127" s="26"/>
      <c r="R127" s="26"/>
    </row>
    <row r="128" spans="1:18" x14ac:dyDescent="0.25">
      <c r="L128" s="30"/>
      <c r="M128" s="30"/>
      <c r="N128" s="26"/>
      <c r="O128" s="26"/>
      <c r="P128" s="26"/>
      <c r="Q128" s="26"/>
      <c r="R128" s="26"/>
    </row>
    <row r="129" spans="12:18" x14ac:dyDescent="0.25">
      <c r="L129" s="30"/>
      <c r="M129" s="30"/>
      <c r="N129" s="26"/>
      <c r="O129" s="26"/>
      <c r="P129" s="26"/>
      <c r="Q129" s="26"/>
      <c r="R129" s="26"/>
    </row>
    <row r="130" spans="12:18" x14ac:dyDescent="0.25">
      <c r="L130" s="30"/>
      <c r="M130" s="30"/>
      <c r="N130" s="26"/>
      <c r="O130" s="26"/>
      <c r="P130" s="26"/>
      <c r="Q130" s="26"/>
      <c r="R130" s="26"/>
    </row>
    <row r="131" spans="12:18" x14ac:dyDescent="0.25">
      <c r="L131" s="30"/>
      <c r="M131" s="30"/>
      <c r="N131" s="26"/>
      <c r="O131" s="26"/>
      <c r="P131" s="26"/>
      <c r="Q131" s="26"/>
      <c r="R131" s="26"/>
    </row>
    <row r="132" spans="12:18" x14ac:dyDescent="0.25">
      <c r="L132" s="30"/>
      <c r="M132" s="30"/>
      <c r="N132" s="26"/>
      <c r="O132" s="26"/>
      <c r="P132" s="26"/>
      <c r="Q132" s="26"/>
      <c r="R132" s="26"/>
    </row>
    <row r="133" spans="12:18" x14ac:dyDescent="0.25">
      <c r="L133" s="30"/>
      <c r="M133" s="30"/>
      <c r="N133" s="26"/>
      <c r="O133" s="26"/>
      <c r="P133" s="26"/>
      <c r="Q133" s="26"/>
      <c r="R133" s="26"/>
    </row>
    <row r="134" spans="12:18" x14ac:dyDescent="0.25">
      <c r="L134" s="29"/>
      <c r="M134" s="30"/>
      <c r="N134" s="26"/>
      <c r="O134" s="26"/>
      <c r="P134" s="26"/>
      <c r="Q134" s="26"/>
      <c r="R134" s="26"/>
    </row>
    <row r="135" spans="12:18" x14ac:dyDescent="0.25">
      <c r="L135" s="29"/>
      <c r="M135" s="30"/>
      <c r="N135" s="26"/>
      <c r="O135" s="26"/>
      <c r="P135" s="26"/>
      <c r="Q135" s="26"/>
      <c r="R135" s="26"/>
    </row>
    <row r="136" spans="12:18" x14ac:dyDescent="0.25">
      <c r="L136" s="29"/>
      <c r="M136" s="30"/>
      <c r="N136" s="26"/>
      <c r="O136" s="26"/>
      <c r="P136" s="26"/>
      <c r="Q136" s="26"/>
      <c r="R136" s="26"/>
    </row>
    <row r="137" spans="12:18" x14ac:dyDescent="0.25">
      <c r="L137" s="29"/>
      <c r="M137" s="30"/>
      <c r="N137" s="26"/>
      <c r="O137" s="26"/>
      <c r="P137" s="26"/>
      <c r="Q137" s="26"/>
      <c r="R137" s="26"/>
    </row>
    <row r="138" spans="12:18" x14ac:dyDescent="0.25">
      <c r="L138" s="29"/>
      <c r="M138" s="30"/>
      <c r="N138" s="26"/>
      <c r="O138" s="26"/>
      <c r="P138" s="26"/>
      <c r="Q138" s="26"/>
      <c r="R138" s="26"/>
    </row>
    <row r="139" spans="12:18" x14ac:dyDescent="0.25">
      <c r="L139" s="29"/>
      <c r="M139" s="30"/>
      <c r="N139" s="26"/>
      <c r="O139" s="26"/>
      <c r="P139" s="26"/>
      <c r="Q139" s="26"/>
      <c r="R139" s="26"/>
    </row>
    <row r="140" spans="12:18" x14ac:dyDescent="0.25">
      <c r="L140" s="29"/>
      <c r="M140" s="30"/>
      <c r="N140" s="26"/>
      <c r="O140" s="26"/>
      <c r="P140" s="26"/>
      <c r="Q140" s="26"/>
      <c r="R140" s="26"/>
    </row>
    <row r="141" spans="12:18" x14ac:dyDescent="0.25">
      <c r="L141" s="29"/>
      <c r="M141" s="30"/>
      <c r="N141" s="26"/>
      <c r="O141" s="26"/>
      <c r="P141" s="26"/>
      <c r="Q141" s="26"/>
      <c r="R141" s="26"/>
    </row>
    <row r="142" spans="12:18" x14ac:dyDescent="0.25">
      <c r="L142" s="29"/>
      <c r="M142" s="30"/>
      <c r="N142" s="26"/>
      <c r="O142" s="26"/>
      <c r="P142" s="26"/>
      <c r="Q142" s="26"/>
      <c r="R142" s="26"/>
    </row>
    <row r="143" spans="12:18" x14ac:dyDescent="0.25">
      <c r="L143" s="29"/>
      <c r="M143" s="30"/>
      <c r="N143" s="26"/>
      <c r="O143" s="26"/>
      <c r="P143" s="26"/>
      <c r="Q143" s="26"/>
      <c r="R143" s="26"/>
    </row>
    <row r="144" spans="12:18" x14ac:dyDescent="0.25">
      <c r="L144" s="29"/>
      <c r="M144" s="30"/>
      <c r="N144" s="26"/>
      <c r="O144" s="26"/>
      <c r="P144" s="26"/>
      <c r="Q144" s="26"/>
      <c r="R144" s="26"/>
    </row>
    <row r="145" spans="12:18" x14ac:dyDescent="0.25">
      <c r="L145" s="29"/>
      <c r="M145" s="30"/>
      <c r="N145" s="26"/>
      <c r="O145" s="26"/>
      <c r="P145" s="26"/>
      <c r="Q145" s="26"/>
      <c r="R145" s="26"/>
    </row>
    <row r="146" spans="12:18" x14ac:dyDescent="0.25">
      <c r="L146" s="29"/>
      <c r="M146" s="30"/>
      <c r="N146" s="26"/>
      <c r="O146" s="26"/>
      <c r="P146" s="26"/>
      <c r="Q146" s="26"/>
      <c r="R146" s="26"/>
    </row>
    <row r="147" spans="12:18" x14ac:dyDescent="0.25">
      <c r="L147" s="29"/>
      <c r="M147" s="30"/>
      <c r="N147" s="26"/>
      <c r="O147" s="26"/>
      <c r="P147" s="26"/>
      <c r="Q147" s="26"/>
      <c r="R147" s="26"/>
    </row>
    <row r="148" spans="12:18" x14ac:dyDescent="0.25">
      <c r="L148" s="29"/>
      <c r="M148" s="30"/>
      <c r="N148" s="26"/>
      <c r="O148" s="26"/>
      <c r="P148" s="26"/>
      <c r="Q148" s="26"/>
      <c r="R148" s="26"/>
    </row>
    <row r="149" spans="12:18" x14ac:dyDescent="0.25">
      <c r="L149" s="29"/>
      <c r="M149" s="30"/>
      <c r="N149" s="26"/>
      <c r="O149" s="26"/>
      <c r="P149" s="26"/>
      <c r="Q149" s="26"/>
      <c r="R149" s="26"/>
    </row>
    <row r="150" spans="12:18" x14ac:dyDescent="0.25">
      <c r="L150" s="29"/>
      <c r="M150" s="30"/>
      <c r="N150" s="26"/>
      <c r="O150" s="26"/>
      <c r="P150" s="26"/>
      <c r="Q150" s="26"/>
      <c r="R150" s="26"/>
    </row>
    <row r="151" spans="12:18" x14ac:dyDescent="0.25">
      <c r="L151" s="29"/>
      <c r="M151" s="30"/>
      <c r="N151" s="26"/>
      <c r="O151" s="26"/>
      <c r="P151" s="26"/>
      <c r="Q151" s="26"/>
      <c r="R151" s="26"/>
    </row>
    <row r="152" spans="12:18" x14ac:dyDescent="0.25">
      <c r="L152" s="29"/>
      <c r="M152" s="30"/>
      <c r="N152" s="26"/>
      <c r="O152" s="26"/>
      <c r="P152" s="26"/>
      <c r="Q152" s="26"/>
      <c r="R152" s="26"/>
    </row>
    <row r="153" spans="12:18" x14ac:dyDescent="0.25">
      <c r="L153" s="29"/>
      <c r="M153" s="30"/>
      <c r="N153" s="26"/>
      <c r="O153" s="26"/>
      <c r="P153" s="26"/>
      <c r="Q153" s="26"/>
      <c r="R153" s="26"/>
    </row>
    <row r="154" spans="12:18" x14ac:dyDescent="0.25">
      <c r="L154" s="29"/>
      <c r="M154" s="30"/>
      <c r="N154" s="26"/>
      <c r="O154" s="26"/>
      <c r="P154" s="26"/>
      <c r="Q154" s="26"/>
      <c r="R154" s="26"/>
    </row>
    <row r="155" spans="12:18" x14ac:dyDescent="0.25">
      <c r="L155" s="29"/>
      <c r="M155" s="30"/>
      <c r="N155" s="26"/>
      <c r="O155" s="26"/>
      <c r="P155" s="26"/>
      <c r="Q155" s="26"/>
      <c r="R155" s="26"/>
    </row>
    <row r="156" spans="12:18" x14ac:dyDescent="0.25">
      <c r="L156" s="29"/>
      <c r="M156" s="30"/>
      <c r="N156" s="26"/>
      <c r="O156" s="26"/>
      <c r="P156" s="26"/>
      <c r="Q156" s="26"/>
      <c r="R156" s="26"/>
    </row>
    <row r="157" spans="12:18" x14ac:dyDescent="0.25">
      <c r="L157" s="29"/>
      <c r="M157" s="30"/>
      <c r="N157" s="26"/>
      <c r="O157" s="26"/>
      <c r="P157" s="26"/>
      <c r="Q157" s="26"/>
      <c r="R157" s="26"/>
    </row>
    <row r="158" spans="12:18" x14ac:dyDescent="0.25">
      <c r="L158" s="29"/>
      <c r="M158" s="30"/>
      <c r="N158" s="26"/>
      <c r="O158" s="26"/>
      <c r="P158" s="26"/>
      <c r="Q158" s="26"/>
      <c r="R158" s="26"/>
    </row>
    <row r="159" spans="12:18" x14ac:dyDescent="0.25">
      <c r="L159" s="29"/>
      <c r="M159" s="30"/>
      <c r="N159" s="26"/>
      <c r="O159" s="26"/>
      <c r="P159" s="26"/>
      <c r="Q159" s="26"/>
      <c r="R159" s="26"/>
    </row>
    <row r="160" spans="12:18" x14ac:dyDescent="0.25">
      <c r="L160" s="29"/>
      <c r="M160" s="30"/>
      <c r="N160" s="26"/>
      <c r="O160" s="26"/>
      <c r="P160" s="26"/>
      <c r="Q160" s="26"/>
      <c r="R160" s="26"/>
    </row>
    <row r="161" spans="12:18" x14ac:dyDescent="0.25">
      <c r="L161" s="29"/>
      <c r="M161" s="30"/>
      <c r="N161" s="26"/>
      <c r="O161" s="26"/>
      <c r="P161" s="26"/>
      <c r="Q161" s="26"/>
      <c r="R161" s="26"/>
    </row>
    <row r="162" spans="12:18" x14ac:dyDescent="0.25">
      <c r="L162" s="29"/>
      <c r="M162" s="30"/>
      <c r="N162" s="26"/>
      <c r="O162" s="26"/>
      <c r="P162" s="26"/>
      <c r="Q162" s="26"/>
      <c r="R162" s="26"/>
    </row>
    <row r="163" spans="12:18" x14ac:dyDescent="0.25">
      <c r="L163" s="29"/>
      <c r="M163" s="30"/>
      <c r="N163" s="26"/>
      <c r="O163" s="26"/>
      <c r="P163" s="26"/>
      <c r="Q163" s="26"/>
      <c r="R163" s="26"/>
    </row>
    <row r="164" spans="12:18" x14ac:dyDescent="0.25">
      <c r="L164" s="29"/>
      <c r="M164" s="30"/>
      <c r="N164" s="26"/>
      <c r="O164" s="26"/>
      <c r="P164" s="26"/>
      <c r="Q164" s="26"/>
      <c r="R164" s="26"/>
    </row>
    <row r="165" spans="12:18" x14ac:dyDescent="0.25">
      <c r="L165" s="29"/>
      <c r="M165" s="30"/>
      <c r="N165" s="26"/>
      <c r="O165" s="26"/>
      <c r="P165" s="26"/>
      <c r="Q165" s="26"/>
      <c r="R165" s="26"/>
    </row>
    <row r="166" spans="12:18" x14ac:dyDescent="0.25">
      <c r="L166" s="29"/>
      <c r="M166" s="30"/>
      <c r="N166" s="26"/>
      <c r="O166" s="26"/>
      <c r="P166" s="26"/>
      <c r="Q166" s="26"/>
      <c r="R166" s="26"/>
    </row>
    <row r="167" spans="12:18" x14ac:dyDescent="0.25">
      <c r="L167" s="29"/>
      <c r="M167" s="30"/>
      <c r="N167" s="26"/>
      <c r="O167" s="26"/>
      <c r="P167" s="26"/>
      <c r="Q167" s="26"/>
      <c r="R167" s="26"/>
    </row>
    <row r="168" spans="12:18" x14ac:dyDescent="0.25">
      <c r="L168" s="29"/>
      <c r="M168" s="30"/>
      <c r="N168" s="26"/>
      <c r="O168" s="26"/>
      <c r="P168" s="26"/>
      <c r="Q168" s="26"/>
      <c r="R168" s="26"/>
    </row>
    <row r="169" spans="12:18" x14ac:dyDescent="0.25">
      <c r="L169" s="29"/>
      <c r="M169" s="30"/>
      <c r="N169" s="26"/>
      <c r="O169" s="26"/>
      <c r="P169" s="26"/>
      <c r="Q169" s="26"/>
      <c r="R169" s="26"/>
    </row>
    <row r="170" spans="12:18" x14ac:dyDescent="0.25">
      <c r="L170" s="29"/>
      <c r="M170" s="30"/>
      <c r="N170" s="26"/>
      <c r="O170" s="26"/>
      <c r="P170" s="26"/>
      <c r="Q170" s="26"/>
      <c r="R170" s="26"/>
    </row>
    <row r="171" spans="12:18" x14ac:dyDescent="0.25">
      <c r="L171" s="29"/>
      <c r="M171" s="30"/>
      <c r="N171" s="26"/>
      <c r="O171" s="26"/>
      <c r="P171" s="26"/>
      <c r="Q171" s="26"/>
      <c r="R171" s="26"/>
    </row>
    <row r="172" spans="12:18" x14ac:dyDescent="0.25">
      <c r="L172" s="29"/>
      <c r="M172" s="30"/>
      <c r="N172" s="26"/>
      <c r="O172" s="26"/>
      <c r="P172" s="26"/>
      <c r="Q172" s="26"/>
      <c r="R172" s="26"/>
    </row>
    <row r="173" spans="12:18" x14ac:dyDescent="0.25">
      <c r="L173" s="29"/>
      <c r="M173" s="30"/>
      <c r="N173" s="26"/>
      <c r="O173" s="26"/>
      <c r="P173" s="26"/>
      <c r="Q173" s="26"/>
      <c r="R173" s="26"/>
    </row>
    <row r="174" spans="12:18" x14ac:dyDescent="0.25">
      <c r="L174" s="29"/>
      <c r="M174" s="30"/>
      <c r="N174" s="26"/>
      <c r="O174" s="26"/>
      <c r="P174" s="26"/>
      <c r="Q174" s="26"/>
      <c r="R174" s="26"/>
    </row>
    <row r="175" spans="12:18" x14ac:dyDescent="0.25">
      <c r="L175" s="29"/>
      <c r="M175" s="30"/>
      <c r="N175" s="26"/>
      <c r="O175" s="26"/>
      <c r="P175" s="26"/>
      <c r="Q175" s="26"/>
      <c r="R175" s="26"/>
    </row>
    <row r="176" spans="12:18" x14ac:dyDescent="0.25">
      <c r="L176" s="29"/>
      <c r="M176" s="30"/>
      <c r="N176" s="26"/>
      <c r="O176" s="26"/>
      <c r="P176" s="26"/>
      <c r="Q176" s="26"/>
      <c r="R176" s="26"/>
    </row>
    <row r="177" spans="12:18" x14ac:dyDescent="0.25">
      <c r="L177" s="29"/>
      <c r="M177" s="30"/>
      <c r="N177" s="26"/>
      <c r="O177" s="26"/>
      <c r="P177" s="26"/>
      <c r="Q177" s="26"/>
      <c r="R177" s="26"/>
    </row>
    <row r="178" spans="12:18" x14ac:dyDescent="0.25">
      <c r="L178" s="29"/>
      <c r="M178" s="30"/>
      <c r="N178" s="26"/>
      <c r="O178" s="26"/>
      <c r="P178" s="26"/>
      <c r="Q178" s="26"/>
      <c r="R178" s="26"/>
    </row>
    <row r="179" spans="12:18" x14ac:dyDescent="0.25">
      <c r="L179" s="29"/>
      <c r="M179" s="30"/>
      <c r="N179" s="26"/>
      <c r="O179" s="26"/>
      <c r="P179" s="26"/>
      <c r="Q179" s="26"/>
      <c r="R179" s="26"/>
    </row>
    <row r="180" spans="12:18" x14ac:dyDescent="0.25">
      <c r="L180" s="29"/>
      <c r="M180" s="30"/>
      <c r="N180" s="26"/>
      <c r="O180" s="26"/>
      <c r="P180" s="26"/>
      <c r="Q180" s="26"/>
      <c r="R180" s="26"/>
    </row>
    <row r="181" spans="12:18" x14ac:dyDescent="0.25">
      <c r="L181" s="29"/>
      <c r="M181" s="30"/>
      <c r="N181" s="26"/>
      <c r="O181" s="26"/>
      <c r="P181" s="26"/>
      <c r="Q181" s="26"/>
      <c r="R181" s="26"/>
    </row>
    <row r="182" spans="12:18" x14ac:dyDescent="0.25">
      <c r="L182" s="29"/>
      <c r="M182" s="30"/>
      <c r="N182" s="26"/>
      <c r="O182" s="26"/>
      <c r="P182" s="26"/>
      <c r="Q182" s="26"/>
      <c r="R182" s="26"/>
    </row>
    <row r="183" spans="12:18" x14ac:dyDescent="0.25">
      <c r="L183" s="29"/>
      <c r="M183" s="30"/>
      <c r="N183" s="26"/>
      <c r="O183" s="26"/>
      <c r="P183" s="26"/>
      <c r="Q183" s="26"/>
      <c r="R183" s="26"/>
    </row>
    <row r="184" spans="12:18" x14ac:dyDescent="0.25">
      <c r="L184" s="29"/>
      <c r="M184" s="30"/>
      <c r="N184" s="26"/>
      <c r="O184" s="26"/>
      <c r="P184" s="26"/>
      <c r="Q184" s="26"/>
      <c r="R184" s="26"/>
    </row>
    <row r="185" spans="12:18" x14ac:dyDescent="0.25">
      <c r="L185" s="29"/>
      <c r="M185" s="30"/>
      <c r="N185" s="26"/>
      <c r="O185" s="26"/>
      <c r="P185" s="26"/>
      <c r="Q185" s="26"/>
      <c r="R185" s="26"/>
    </row>
    <row r="186" spans="12:18" x14ac:dyDescent="0.25">
      <c r="L186" s="29"/>
      <c r="M186" s="30"/>
      <c r="N186" s="26"/>
      <c r="O186" s="26"/>
      <c r="P186" s="26"/>
      <c r="Q186" s="26"/>
      <c r="R186" s="26"/>
    </row>
    <row r="187" spans="12:18" x14ac:dyDescent="0.25">
      <c r="L187" s="29"/>
      <c r="M187" s="30"/>
      <c r="N187" s="26"/>
      <c r="O187" s="26"/>
      <c r="P187" s="26"/>
      <c r="Q187" s="26"/>
      <c r="R187" s="26"/>
    </row>
    <row r="188" spans="12:18" x14ac:dyDescent="0.25">
      <c r="L188" s="29"/>
      <c r="M188" s="30"/>
      <c r="N188" s="26"/>
      <c r="O188" s="26"/>
      <c r="P188" s="26"/>
      <c r="Q188" s="26"/>
      <c r="R188" s="26"/>
    </row>
    <row r="189" spans="12:18" x14ac:dyDescent="0.25">
      <c r="L189" s="29"/>
      <c r="M189" s="30"/>
      <c r="N189" s="26"/>
      <c r="O189" s="26"/>
      <c r="P189" s="26"/>
      <c r="Q189" s="26"/>
      <c r="R189" s="26"/>
    </row>
    <row r="190" spans="12:18" x14ac:dyDescent="0.25">
      <c r="L190" s="29"/>
      <c r="M190" s="30"/>
      <c r="N190" s="26"/>
      <c r="O190" s="26"/>
      <c r="P190" s="26"/>
      <c r="Q190" s="26"/>
      <c r="R190" s="26"/>
    </row>
    <row r="191" spans="12:18" x14ac:dyDescent="0.25">
      <c r="L191" s="29"/>
      <c r="M191" s="30"/>
      <c r="N191" s="26"/>
      <c r="O191" s="26"/>
      <c r="P191" s="26"/>
      <c r="Q191" s="26"/>
      <c r="R191" s="26"/>
    </row>
    <row r="192" spans="12:18" x14ac:dyDescent="0.25">
      <c r="L192" s="29"/>
      <c r="M192" s="30"/>
      <c r="N192" s="26"/>
      <c r="O192" s="26"/>
      <c r="P192" s="26"/>
      <c r="Q192" s="26"/>
      <c r="R192" s="26"/>
    </row>
    <row r="193" spans="12:18" x14ac:dyDescent="0.25">
      <c r="L193" s="29"/>
      <c r="M193" s="30"/>
      <c r="N193" s="26"/>
      <c r="O193" s="26"/>
      <c r="P193" s="26"/>
      <c r="Q193" s="26"/>
      <c r="R193" s="26"/>
    </row>
    <row r="194" spans="12:18" x14ac:dyDescent="0.25">
      <c r="L194" s="29"/>
      <c r="M194" s="30"/>
      <c r="N194" s="26"/>
      <c r="O194" s="26"/>
      <c r="P194" s="26"/>
      <c r="Q194" s="26"/>
      <c r="R194" s="26"/>
    </row>
    <row r="195" spans="12:18" x14ac:dyDescent="0.25">
      <c r="L195" s="29"/>
      <c r="M195" s="30"/>
      <c r="N195" s="26"/>
      <c r="O195" s="26"/>
      <c r="P195" s="26"/>
      <c r="Q195" s="26"/>
      <c r="R195" s="26"/>
    </row>
    <row r="196" spans="12:18" x14ac:dyDescent="0.25">
      <c r="L196" s="29"/>
      <c r="M196" s="30"/>
      <c r="N196" s="26"/>
      <c r="O196" s="26"/>
      <c r="P196" s="26"/>
      <c r="Q196" s="26"/>
      <c r="R196" s="26"/>
    </row>
    <row r="197" spans="12:18" x14ac:dyDescent="0.25">
      <c r="L197" s="29"/>
      <c r="M197" s="30"/>
      <c r="N197" s="26"/>
      <c r="O197" s="26"/>
      <c r="P197" s="26"/>
      <c r="Q197" s="26"/>
      <c r="R197" s="26"/>
    </row>
    <row r="198" spans="12:18" x14ac:dyDescent="0.25">
      <c r="L198" s="29"/>
      <c r="M198" s="30"/>
      <c r="N198" s="26"/>
      <c r="O198" s="26"/>
      <c r="P198" s="26"/>
      <c r="Q198" s="26"/>
      <c r="R198" s="26"/>
    </row>
    <row r="199" spans="12:18" x14ac:dyDescent="0.25">
      <c r="L199" s="29"/>
      <c r="M199" s="30"/>
      <c r="N199" s="26"/>
      <c r="O199" s="26"/>
      <c r="P199" s="26"/>
      <c r="Q199" s="26"/>
      <c r="R199" s="26"/>
    </row>
    <row r="200" spans="12:18" x14ac:dyDescent="0.25">
      <c r="L200" s="29"/>
      <c r="M200" s="30"/>
      <c r="N200" s="26"/>
      <c r="O200" s="26"/>
      <c r="P200" s="26"/>
      <c r="Q200" s="26"/>
      <c r="R200" s="26"/>
    </row>
    <row r="201" spans="12:18" x14ac:dyDescent="0.25">
      <c r="L201" s="29"/>
      <c r="M201" s="30"/>
      <c r="N201" s="26"/>
      <c r="O201" s="26"/>
      <c r="P201" s="26"/>
      <c r="Q201" s="26"/>
      <c r="R201" s="26"/>
    </row>
    <row r="202" spans="12:18" x14ac:dyDescent="0.25">
      <c r="L202" s="29"/>
      <c r="M202" s="30"/>
      <c r="N202" s="26"/>
      <c r="O202" s="26"/>
      <c r="P202" s="26"/>
      <c r="Q202" s="26"/>
      <c r="R202" s="26"/>
    </row>
    <row r="203" spans="12:18" x14ac:dyDescent="0.25">
      <c r="L203" s="29"/>
      <c r="M203" s="30"/>
      <c r="N203" s="26"/>
      <c r="O203" s="26"/>
      <c r="P203" s="26"/>
      <c r="Q203" s="26"/>
      <c r="R203" s="26"/>
    </row>
    <row r="204" spans="12:18" x14ac:dyDescent="0.25">
      <c r="L204" s="29"/>
      <c r="M204" s="30"/>
      <c r="N204" s="26"/>
      <c r="O204" s="26"/>
      <c r="P204" s="26"/>
      <c r="Q204" s="26"/>
      <c r="R204" s="26"/>
    </row>
    <row r="205" spans="12:18" x14ac:dyDescent="0.25">
      <c r="L205" s="29"/>
      <c r="M205" s="30"/>
      <c r="N205" s="26"/>
      <c r="O205" s="26"/>
      <c r="P205" s="26"/>
      <c r="Q205" s="26"/>
      <c r="R205" s="26"/>
    </row>
    <row r="206" spans="12:18" x14ac:dyDescent="0.25">
      <c r="L206" s="29"/>
      <c r="M206" s="30"/>
      <c r="N206" s="26"/>
      <c r="O206" s="26"/>
      <c r="P206" s="26"/>
      <c r="Q206" s="26"/>
      <c r="R206" s="26"/>
    </row>
    <row r="207" spans="12:18" x14ac:dyDescent="0.25">
      <c r="L207" s="29"/>
      <c r="M207" s="30"/>
      <c r="N207" s="26"/>
      <c r="O207" s="26"/>
      <c r="P207" s="26"/>
      <c r="Q207" s="26"/>
      <c r="R207" s="26"/>
    </row>
    <row r="208" spans="12:18" x14ac:dyDescent="0.25">
      <c r="L208" s="29"/>
      <c r="M208" s="30"/>
      <c r="N208" s="26"/>
      <c r="O208" s="26"/>
      <c r="P208" s="26"/>
      <c r="Q208" s="26"/>
      <c r="R208" s="26"/>
    </row>
    <row r="209" spans="12:18" x14ac:dyDescent="0.25">
      <c r="L209" s="29"/>
      <c r="M209" s="30"/>
      <c r="N209" s="26"/>
      <c r="O209" s="26"/>
      <c r="P209" s="26"/>
      <c r="Q209" s="26"/>
      <c r="R209" s="26"/>
    </row>
    <row r="210" spans="12:18" x14ac:dyDescent="0.25">
      <c r="L210" s="29"/>
      <c r="M210" s="30"/>
      <c r="N210" s="26"/>
      <c r="O210" s="26"/>
      <c r="P210" s="26"/>
      <c r="Q210" s="26"/>
      <c r="R210" s="26"/>
    </row>
    <row r="211" spans="12:18" x14ac:dyDescent="0.25">
      <c r="L211" s="29"/>
      <c r="M211" s="30"/>
      <c r="N211" s="26"/>
      <c r="O211" s="26"/>
      <c r="P211" s="26"/>
      <c r="Q211" s="26"/>
      <c r="R211" s="26"/>
    </row>
    <row r="212" spans="12:18" x14ac:dyDescent="0.25">
      <c r="L212" s="29"/>
      <c r="M212" s="30"/>
      <c r="N212" s="26"/>
      <c r="O212" s="26"/>
      <c r="P212" s="26"/>
      <c r="Q212" s="26"/>
      <c r="R212" s="26"/>
    </row>
    <row r="213" spans="12:18" x14ac:dyDescent="0.25">
      <c r="L213" s="29"/>
      <c r="M213" s="30"/>
      <c r="N213" s="26"/>
      <c r="O213" s="26"/>
      <c r="P213" s="26"/>
      <c r="Q213" s="26"/>
      <c r="R213" s="26"/>
    </row>
    <row r="214" spans="12:18" x14ac:dyDescent="0.25">
      <c r="L214" s="29"/>
      <c r="M214" s="30"/>
      <c r="N214" s="26"/>
      <c r="O214" s="26"/>
      <c r="P214" s="26"/>
      <c r="Q214" s="26"/>
      <c r="R214" s="26"/>
    </row>
    <row r="215" spans="12:18" x14ac:dyDescent="0.25">
      <c r="L215" s="29"/>
      <c r="M215" s="30"/>
      <c r="N215" s="26"/>
      <c r="O215" s="26"/>
      <c r="P215" s="26"/>
      <c r="Q215" s="26"/>
      <c r="R215" s="26"/>
    </row>
    <row r="216" spans="12:18" x14ac:dyDescent="0.25">
      <c r="L216" s="29"/>
      <c r="M216" s="30"/>
      <c r="N216" s="26"/>
      <c r="O216" s="26"/>
      <c r="P216" s="26"/>
      <c r="Q216" s="26"/>
      <c r="R216" s="26"/>
    </row>
    <row r="217" spans="12:18" x14ac:dyDescent="0.25">
      <c r="L217" s="29"/>
      <c r="M217" s="30"/>
      <c r="N217" s="26"/>
      <c r="O217" s="26"/>
      <c r="P217" s="26"/>
      <c r="Q217" s="26"/>
      <c r="R217" s="26"/>
    </row>
    <row r="218" spans="12:18" x14ac:dyDescent="0.25">
      <c r="L218" s="29"/>
      <c r="M218" s="30"/>
      <c r="N218" s="26"/>
      <c r="O218" s="26"/>
      <c r="P218" s="26"/>
      <c r="Q218" s="26"/>
      <c r="R218" s="26"/>
    </row>
    <row r="219" spans="12:18" x14ac:dyDescent="0.25">
      <c r="L219" s="29"/>
      <c r="M219" s="30"/>
      <c r="N219" s="26"/>
      <c r="O219" s="26"/>
      <c r="P219" s="26"/>
      <c r="Q219" s="26"/>
      <c r="R219" s="26"/>
    </row>
    <row r="220" spans="12:18" x14ac:dyDescent="0.25">
      <c r="L220" s="29"/>
      <c r="M220" s="30"/>
      <c r="N220" s="26"/>
      <c r="O220" s="26"/>
      <c r="P220" s="26"/>
      <c r="Q220" s="26"/>
      <c r="R220" s="26"/>
    </row>
    <row r="221" spans="12:18" x14ac:dyDescent="0.25">
      <c r="L221" s="29"/>
      <c r="M221" s="30"/>
      <c r="N221" s="26"/>
      <c r="O221" s="26"/>
      <c r="P221" s="26"/>
      <c r="Q221" s="26"/>
      <c r="R221" s="26"/>
    </row>
    <row r="222" spans="12:18" x14ac:dyDescent="0.25">
      <c r="L222" s="29"/>
      <c r="M222" s="30"/>
      <c r="N222" s="26"/>
      <c r="O222" s="26"/>
      <c r="P222" s="26"/>
      <c r="Q222" s="26"/>
      <c r="R222" s="26"/>
    </row>
    <row r="223" spans="12:18" x14ac:dyDescent="0.25">
      <c r="L223" s="29"/>
      <c r="M223" s="30"/>
      <c r="N223" s="26"/>
      <c r="O223" s="26"/>
      <c r="P223" s="26"/>
      <c r="Q223" s="26"/>
      <c r="R223" s="26"/>
    </row>
    <row r="224" spans="12:18" x14ac:dyDescent="0.25">
      <c r="L224" s="29"/>
      <c r="M224" s="30"/>
      <c r="N224" s="26"/>
      <c r="O224" s="26"/>
      <c r="P224" s="26"/>
      <c r="Q224" s="26"/>
      <c r="R224" s="26"/>
    </row>
    <row r="225" spans="12:18" x14ac:dyDescent="0.25">
      <c r="L225" s="29"/>
      <c r="M225" s="30"/>
      <c r="N225" s="26"/>
      <c r="O225" s="26"/>
      <c r="P225" s="26"/>
      <c r="Q225" s="26"/>
      <c r="R225" s="26"/>
    </row>
    <row r="226" spans="12:18" x14ac:dyDescent="0.25">
      <c r="L226" s="29"/>
      <c r="M226" s="30"/>
      <c r="N226" s="26"/>
      <c r="O226" s="26"/>
      <c r="P226" s="26"/>
      <c r="Q226" s="26"/>
      <c r="R226" s="26"/>
    </row>
    <row r="227" spans="12:18" x14ac:dyDescent="0.25">
      <c r="L227" s="29"/>
      <c r="M227" s="30"/>
      <c r="N227" s="26"/>
      <c r="O227" s="26"/>
      <c r="P227" s="26"/>
      <c r="Q227" s="26"/>
      <c r="R227" s="26"/>
    </row>
    <row r="228" spans="12:18" x14ac:dyDescent="0.25">
      <c r="L228" s="29"/>
      <c r="M228" s="30"/>
      <c r="N228" s="26"/>
      <c r="O228" s="26"/>
      <c r="P228" s="26"/>
      <c r="Q228" s="26"/>
      <c r="R228" s="26"/>
    </row>
    <row r="229" spans="12:18" x14ac:dyDescent="0.25">
      <c r="L229" s="29"/>
      <c r="M229" s="30"/>
      <c r="N229" s="26"/>
      <c r="O229" s="26"/>
      <c r="P229" s="26"/>
      <c r="Q229" s="26"/>
      <c r="R229" s="26"/>
    </row>
    <row r="230" spans="12:18" x14ac:dyDescent="0.25">
      <c r="L230" s="29"/>
      <c r="M230" s="30"/>
      <c r="N230" s="26"/>
      <c r="O230" s="26"/>
      <c r="P230" s="26"/>
      <c r="Q230" s="26"/>
      <c r="R230" s="26"/>
    </row>
    <row r="231" spans="12:18" x14ac:dyDescent="0.25">
      <c r="L231" s="29"/>
      <c r="M231" s="30"/>
      <c r="N231" s="26"/>
      <c r="O231" s="26"/>
      <c r="P231" s="26"/>
      <c r="Q231" s="26"/>
      <c r="R231" s="26"/>
    </row>
    <row r="232" spans="12:18" x14ac:dyDescent="0.25">
      <c r="L232" s="29"/>
    </row>
    <row r="233" spans="12:18" x14ac:dyDescent="0.25">
      <c r="L233" s="29"/>
    </row>
    <row r="234" spans="12:18" x14ac:dyDescent="0.25">
      <c r="L234" s="29"/>
    </row>
    <row r="235" spans="12:18" x14ac:dyDescent="0.25">
      <c r="L235" s="29"/>
    </row>
    <row r="236" spans="12:18" x14ac:dyDescent="0.25">
      <c r="L236" s="29"/>
    </row>
    <row r="237" spans="12:18" x14ac:dyDescent="0.25">
      <c r="L237" s="29"/>
    </row>
    <row r="238" spans="12:18" x14ac:dyDescent="0.25">
      <c r="L238" s="29"/>
    </row>
    <row r="239" spans="12:18" x14ac:dyDescent="0.25">
      <c r="L239" s="29"/>
    </row>
    <row r="240" spans="12:18" x14ac:dyDescent="0.25">
      <c r="L240" s="29"/>
    </row>
    <row r="241" spans="12:12" x14ac:dyDescent="0.25">
      <c r="L241" s="29"/>
    </row>
    <row r="242" spans="12:12" x14ac:dyDescent="0.25">
      <c r="L242" s="29"/>
    </row>
    <row r="243" spans="12:12" x14ac:dyDescent="0.25">
      <c r="L243" s="29"/>
    </row>
    <row r="244" spans="12:12" x14ac:dyDescent="0.25">
      <c r="L244" s="29"/>
    </row>
    <row r="245" spans="12:12" x14ac:dyDescent="0.25">
      <c r="L245" s="29"/>
    </row>
    <row r="246" spans="12:12" x14ac:dyDescent="0.25">
      <c r="L246" s="29"/>
    </row>
    <row r="247" spans="12:12" x14ac:dyDescent="0.25">
      <c r="L247" s="29"/>
    </row>
    <row r="248" spans="12:12" x14ac:dyDescent="0.25">
      <c r="L248" s="29"/>
    </row>
    <row r="249" spans="12:12" x14ac:dyDescent="0.25">
      <c r="L249" s="29"/>
    </row>
    <row r="250" spans="12:12" x14ac:dyDescent="0.25">
      <c r="L250" s="29"/>
    </row>
    <row r="251" spans="12:12" x14ac:dyDescent="0.25">
      <c r="L251" s="29"/>
    </row>
    <row r="252" spans="12:12" x14ac:dyDescent="0.25">
      <c r="L252" s="29"/>
    </row>
  </sheetData>
  <conditionalFormatting sqref="H6 G67:H78 G7:H39 G47:H65 G41:H45">
    <cfRule type="cellIs" dxfId="3" priority="5" operator="lessThan">
      <formula>0</formula>
    </cfRule>
  </conditionalFormatting>
  <conditionalFormatting sqref="G80:H80">
    <cfRule type="cellIs" dxfId="2" priority="3" operator="lessThan">
      <formula>0</formula>
    </cfRule>
  </conditionalFormatting>
  <conditionalFormatting sqref="H66">
    <cfRule type="cellIs" dxfId="1" priority="2" operator="lessThan">
      <formula>0</formula>
    </cfRule>
  </conditionalFormatting>
  <conditionalFormatting sqref="G6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64" fitToHeight="0" orientation="portrait" r:id="rId1"/>
  <headerFooter>
    <oddHeader>&amp;R&amp;G</oddHeader>
  </headerFooter>
  <ignoredErrors>
    <ignoredError sqref="A7 Q7:R13 Q15:R24 Q66:R78 F14 F19 F30 F58 Q39:R40 Q38 Q26:R37 R25 Q43:R44 R42 Q45:R54 Q55:R56 Q57:R65 Q41:R41" numberStoredAsText="1"/>
    <ignoredError sqref="E19" formulaRange="1"/>
    <ignoredError sqref="G46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tafla</vt:lpstr>
      <vt:lpstr>tafla!Print_Titles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cp:lastPrinted>2022-01-03T16:08:11Z</cp:lastPrinted>
  <dcterms:created xsi:type="dcterms:W3CDTF">2018-06-28T08:42:52Z</dcterms:created>
  <dcterms:modified xsi:type="dcterms:W3CDTF">2022-06-02T09:58:59Z</dcterms:modified>
</cp:coreProperties>
</file>