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3-mars\"/>
    </mc:Choice>
  </mc:AlternateContent>
  <xr:revisionPtr revIDLastSave="0" documentId="8_{F11AD6B4-E8AE-4E6F-81FA-ED2256DCDF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fla" sheetId="1" r:id="rId1"/>
  </sheets>
  <definedNames>
    <definedName name="_xlnm.Print_Titles" localSheetId="0">tafla!$4:$5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G49" i="1"/>
  <c r="G41" i="1"/>
  <c r="F30" i="1"/>
  <c r="F6" i="1"/>
  <c r="F40" i="1"/>
  <c r="E6" i="1"/>
  <c r="E14" i="1"/>
  <c r="F14" i="1"/>
  <c r="G7" i="1"/>
  <c r="C84" i="1"/>
  <c r="F67" i="1"/>
  <c r="E67" i="1"/>
  <c r="F62" i="1"/>
  <c r="E62" i="1"/>
  <c r="E84" i="1" s="1"/>
  <c r="F48" i="1"/>
  <c r="E48" i="1"/>
  <c r="E40" i="1"/>
  <c r="E30" i="1"/>
  <c r="F19" i="1"/>
  <c r="G19" i="1" s="1"/>
  <c r="E19" i="1"/>
  <c r="H70" i="1"/>
  <c r="G70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42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0" i="1"/>
  <c r="G61" i="1"/>
  <c r="F84" i="1" l="1"/>
  <c r="G40" i="1"/>
  <c r="H23" i="1" l="1"/>
  <c r="H64" i="1" l="1"/>
  <c r="G64" i="1"/>
  <c r="H67" i="1"/>
  <c r="H62" i="1"/>
  <c r="G62" i="1" l="1"/>
  <c r="G6" i="1"/>
  <c r="H80" i="1" l="1"/>
  <c r="H7" i="1" l="1"/>
  <c r="G34" i="1" l="1"/>
  <c r="H8" i="1" l="1"/>
  <c r="H9" i="1"/>
  <c r="H10" i="1"/>
  <c r="H11" i="1"/>
  <c r="H12" i="1"/>
  <c r="H13" i="1"/>
  <c r="H15" i="1"/>
  <c r="H16" i="1"/>
  <c r="H17" i="1"/>
  <c r="H18" i="1"/>
  <c r="H20" i="1"/>
  <c r="H21" i="1"/>
  <c r="H22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5" i="1"/>
  <c r="H66" i="1"/>
  <c r="H68" i="1"/>
  <c r="H69" i="1"/>
  <c r="H71" i="1"/>
  <c r="H72" i="1"/>
  <c r="H73" i="1"/>
  <c r="H74" i="1"/>
  <c r="H75" i="1"/>
  <c r="H76" i="1"/>
  <c r="H77" i="1"/>
  <c r="H78" i="1"/>
  <c r="H79" i="1"/>
  <c r="H81" i="1"/>
  <c r="H82" i="1"/>
  <c r="G8" i="1"/>
  <c r="G9" i="1"/>
  <c r="G10" i="1"/>
  <c r="G11" i="1"/>
  <c r="G12" i="1"/>
  <c r="G13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5" i="1"/>
  <c r="G36" i="1"/>
  <c r="G37" i="1"/>
  <c r="G38" i="1"/>
  <c r="G39" i="1"/>
  <c r="G63" i="1"/>
  <c r="G65" i="1"/>
  <c r="G66" i="1"/>
  <c r="H6" i="1" l="1"/>
  <c r="G67" i="1"/>
  <c r="H84" i="1"/>
  <c r="G48" i="1"/>
  <c r="H48" i="1"/>
  <c r="H14" i="1"/>
  <c r="G14" i="1"/>
  <c r="G30" i="1"/>
  <c r="H30" i="1"/>
  <c r="H40" i="1"/>
  <c r="H19" i="1"/>
  <c r="G84" i="1" l="1"/>
</calcChain>
</file>

<file path=xl/sharedStrings.xml><?xml version="1.0" encoding="utf-8"?>
<sst xmlns="http://schemas.openxmlformats.org/spreadsheetml/2006/main" count="275" uniqueCount="259">
  <si>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</si>
  <si>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</si>
  <si>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</si>
  <si>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</si>
  <si>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</si>
  <si>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</si>
  <si>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</si>
  <si>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</si>
  <si>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</si>
  <si>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</si>
  <si>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</si>
  <si>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</si>
  <si>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</si>
  <si>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</si>
  <si>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</si>
  <si>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</si>
  <si>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</si>
  <si>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</si>
  <si>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</si>
  <si>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</si>
  <si>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</si>
  <si>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</si>
  <si>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</si>
  <si>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</si>
  <si>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</si>
  <si>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</si>
  <si>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</si>
  <si>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</si>
  <si>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</si>
  <si>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</si>
  <si>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</si>
  <si>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</si>
  <si>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</si>
  <si>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</si>
  <si>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</si>
  <si>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</si>
  <si>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</si>
  <si>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</si>
  <si>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</si>
  <si>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</si>
  <si>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</si>
  <si>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</si>
  <si>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</si>
  <si>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</si>
  <si>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</si>
  <si>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</si>
  <si>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</si>
  <si>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</si>
  <si>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</si>
  <si>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</si>
  <si>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</si>
  <si>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</si>
  <si>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</si>
  <si>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</si>
  <si>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</si>
  <si>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</si>
  <si>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</si>
  <si>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</si>
  <si>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</si>
  <si>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</si>
  <si>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</si>
  <si>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</si>
  <si>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</si>
  <si>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</si>
  <si>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</si>
  <si>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</si>
  <si>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</si>
  <si>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</si>
  <si>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</si>
  <si>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</si>
  <si>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</si>
  <si>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</si>
  <si>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</si>
  <si>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</si>
  <si>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</si>
  <si>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</si>
  <si>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</si>
  <si>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</si>
  <si>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</si>
  <si>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</si>
  <si>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</si>
  <si>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</si>
  <si>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Fjöldi</t>
  </si>
  <si>
    <t>1. des. 2019</t>
  </si>
  <si>
    <t>1. des. 2020</t>
  </si>
  <si>
    <t>Breyting milli ára</t>
  </si>
  <si>
    <t>135841</t>
  </si>
  <si>
    <t>1000</t>
  </si>
  <si>
    <t>39046</t>
  </si>
  <si>
    <t>1100</t>
  </si>
  <si>
    <t>4709</t>
  </si>
  <si>
    <t>1300</t>
  </si>
  <si>
    <t>18491</t>
  </si>
  <si>
    <t>1400</t>
  </si>
  <si>
    <t>29825</t>
  </si>
  <si>
    <t>1604</t>
  </si>
  <si>
    <t>13036</t>
  </si>
  <si>
    <t>1606</t>
  </si>
  <si>
    <t>250</t>
  </si>
  <si>
    <t>2000</t>
  </si>
  <si>
    <t>20395</t>
  </si>
  <si>
    <t>2300</t>
  </si>
  <si>
    <t>3607</t>
  </si>
  <si>
    <t>2506</t>
  </si>
  <si>
    <t>1356</t>
  </si>
  <si>
    <t>2510</t>
  </si>
  <si>
    <t>3765</t>
  </si>
  <si>
    <t>3000</t>
  </si>
  <si>
    <t>7845</t>
  </si>
  <si>
    <t>3506</t>
  </si>
  <si>
    <t>58</t>
  </si>
  <si>
    <t>3511</t>
  </si>
  <si>
    <t>693</t>
  </si>
  <si>
    <t>3609</t>
  </si>
  <si>
    <t>3865</t>
  </si>
  <si>
    <t>3709</t>
  </si>
  <si>
    <t>844</t>
  </si>
  <si>
    <t>3710</t>
  </si>
  <si>
    <t>79</t>
  </si>
  <si>
    <t>3711</t>
  </si>
  <si>
    <t>1210</t>
  </si>
  <si>
    <t>3713</t>
  </si>
  <si>
    <t>101</t>
  </si>
  <si>
    <t>3714</t>
  </si>
  <si>
    <t>1666</t>
  </si>
  <si>
    <t>3811</t>
  </si>
  <si>
    <t>666</t>
  </si>
  <si>
    <t>4100</t>
  </si>
  <si>
    <t>960</t>
  </si>
  <si>
    <t>4200</t>
  </si>
  <si>
    <t>3844</t>
  </si>
  <si>
    <t>4502</t>
  </si>
  <si>
    <t>234</t>
  </si>
  <si>
    <t>4604</t>
  </si>
  <si>
    <t>254</t>
  </si>
  <si>
    <t>4607</t>
  </si>
  <si>
    <t>1123</t>
  </si>
  <si>
    <t>4803</t>
  </si>
  <si>
    <t>215</t>
  </si>
  <si>
    <t>4901</t>
  </si>
  <si>
    <t>42</t>
  </si>
  <si>
    <t>4902</t>
  </si>
  <si>
    <t>105</t>
  </si>
  <si>
    <t>4911</t>
  </si>
  <si>
    <t>422</t>
  </si>
  <si>
    <t>5200</t>
  </si>
  <si>
    <t>4085</t>
  </si>
  <si>
    <t>5508</t>
  </si>
  <si>
    <t>1225</t>
  </si>
  <si>
    <t>5604</t>
  </si>
  <si>
    <t>934</t>
  </si>
  <si>
    <t>5609</t>
  </si>
  <si>
    <t>479</t>
  </si>
  <si>
    <t>5611</t>
  </si>
  <si>
    <t>89</t>
  </si>
  <si>
    <t>5612</t>
  </si>
  <si>
    <t>388</t>
  </si>
  <si>
    <t>5706</t>
  </si>
  <si>
    <t>203</t>
  </si>
  <si>
    <t>6000</t>
  </si>
  <si>
    <t>19635</t>
  </si>
  <si>
    <t>6100</t>
  </si>
  <si>
    <t>3043</t>
  </si>
  <si>
    <t>6250</t>
  </si>
  <si>
    <t>1969</t>
  </si>
  <si>
    <t>6400</t>
  </si>
  <si>
    <t>1866</t>
  </si>
  <si>
    <t>6513</t>
  </si>
  <si>
    <t>1129</t>
  </si>
  <si>
    <t>6515</t>
  </si>
  <si>
    <t>708</t>
  </si>
  <si>
    <t>6601</t>
  </si>
  <si>
    <t>450</t>
  </si>
  <si>
    <t>6602</t>
  </si>
  <si>
    <t>369</t>
  </si>
  <si>
    <t>6607</t>
  </si>
  <si>
    <t>474</t>
  </si>
  <si>
    <t>6611</t>
  </si>
  <si>
    <t>60</t>
  </si>
  <si>
    <t>6612</t>
  </si>
  <si>
    <t>874</t>
  </si>
  <si>
    <t>6706</t>
  </si>
  <si>
    <t>94</t>
  </si>
  <si>
    <t>6709</t>
  </si>
  <si>
    <t>506</t>
  </si>
  <si>
    <t>7300</t>
  </si>
  <si>
    <t>5206</t>
  </si>
  <si>
    <t>7400</t>
  </si>
  <si>
    <t>5049</t>
  </si>
  <si>
    <t>7502</t>
  </si>
  <si>
    <t>665</t>
  </si>
  <si>
    <t>7505</t>
  </si>
  <si>
    <t>103</t>
  </si>
  <si>
    <t>8000</t>
  </si>
  <si>
    <t>4430</t>
  </si>
  <si>
    <t>8200</t>
  </si>
  <si>
    <t>10863</t>
  </si>
  <si>
    <t>8401</t>
  </si>
  <si>
    <t>2444</t>
  </si>
  <si>
    <t>8508</t>
  </si>
  <si>
    <t>810</t>
  </si>
  <si>
    <t>8509</t>
  </si>
  <si>
    <t>626</t>
  </si>
  <si>
    <t>8610</t>
  </si>
  <si>
    <t>263</t>
  </si>
  <si>
    <t>8613</t>
  </si>
  <si>
    <t>1960</t>
  </si>
  <si>
    <t>8614</t>
  </si>
  <si>
    <t>1816</t>
  </si>
  <si>
    <t>8710</t>
  </si>
  <si>
    <t>822</t>
  </si>
  <si>
    <t>8716</t>
  </si>
  <si>
    <t>2992</t>
  </si>
  <si>
    <t>8717</t>
  </si>
  <si>
    <t>2463</t>
  </si>
  <si>
    <t>8719</t>
  </si>
  <si>
    <t>521</t>
  </si>
  <si>
    <t>8720</t>
  </si>
  <si>
    <t>575</t>
  </si>
  <si>
    <t>8721</t>
  </si>
  <si>
    <t>1170</t>
  </si>
  <si>
    <t>8722</t>
  </si>
  <si>
    <t>698</t>
  </si>
  <si>
    <t>1. des. 2021</t>
  </si>
  <si>
    <t>=Q16:S82698</t>
  </si>
  <si>
    <t>Þessar tölur eru keyrðar úr grunnum Þjóðskrár og byggja á skráningu einstaklinga eftir sveitarfélögum (húskóða).</t>
  </si>
  <si>
    <t>56</t>
  </si>
  <si>
    <t>82</t>
  </si>
  <si>
    <t>107</t>
  </si>
  <si>
    <t>660</t>
  </si>
  <si>
    <t>954</t>
  </si>
  <si>
    <t>238</t>
  </si>
  <si>
    <t>253</t>
  </si>
  <si>
    <t>421</t>
  </si>
  <si>
    <t>927</t>
  </si>
  <si>
    <t>481</t>
  </si>
  <si>
    <t>384</t>
  </si>
  <si>
    <t>1977</t>
  </si>
  <si>
    <t>1873</t>
  </si>
  <si>
    <t>709</t>
  </si>
  <si>
    <t>446</t>
  </si>
  <si>
    <t>477</t>
  </si>
  <si>
    <t>869</t>
  </si>
  <si>
    <t>503</t>
  </si>
  <si>
    <t>662</t>
  </si>
  <si>
    <t>102</t>
  </si>
  <si>
    <t>4438</t>
  </si>
  <si>
    <t>2441</t>
  </si>
  <si>
    <t>819</t>
  </si>
  <si>
    <t>629</t>
  </si>
  <si>
    <t>259</t>
  </si>
  <si>
    <t>1963</t>
  </si>
  <si>
    <t>824</t>
  </si>
  <si>
    <t>517</t>
  </si>
  <si>
    <t>576</t>
  </si>
  <si>
    <t>1. mar. 2022</t>
  </si>
  <si>
    <t>1. des. 2021 og 1. mar. 2022</t>
  </si>
  <si>
    <t>Fjöldi íbúa eftir sveitarfélögum 1. mars 2022  (og samanburður  við íbúatölur 1. desember 2019 - 2021</t>
  </si>
  <si>
    <t>Þjóðskrá - 1.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</si>
</sst>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0" xfId="0" applyFont="1" applyFill="1" applyAlignment="1">
      <alignment horizontal="left"/>
    </xf>
    <xf numFmtId="0" fontId="0" fillId="2" borderId="0" xfId="0" applyFill="1"/>
    <xf numFmtId="0" fontId="3" fillId="3" borderId="1" xfId="0" applyFont="1" applyFill="1" applyBorder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3" borderId="1" xfId="0" applyFont="1" applyFill="1" applyBorder="1"/>
    <xf numFmtId="0" fontId="0" fillId="2" borderId="0" xfId="0" applyFont="1" applyFill="1" applyAlignment="1">
      <alignment horizontal="left"/>
    </xf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/>
    <xf numFmtId="49" fontId="7" fillId="0" borderId="0" xfId="0" applyNumberFormat="1" applyFont="1" applyFill="1" applyBorder="1"/>
    <xf numFmtId="3" fontId="0" fillId="2" borderId="0" xfId="0" applyNumberFormat="1" applyFill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Fill="1" applyBorder="1"/>
    <xf numFmtId="0" fontId="1" fillId="4" borderId="4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6"/>
  <sheetViews>
    <sheetView tabSelected="1" topLeftCell="A37" zoomScale="70" zoomScaleNormal="70" workbookViewId="0">
      <selection activeCell="S71" sqref="S71"/>
    </sheetView>
  </sheetViews>
  <sheetFormatPr defaultRowHeight="14.5" x14ac:dyDescent="0.35"/>
  <cols>
    <col min="1" max="1" width="20.81640625" bestFit="1" customWidth="1"/>
    <col min="2" max="2" width="29" bestFit="1" customWidth="1"/>
    <col min="3" max="4" width="18.81640625" style="51" customWidth="1"/>
    <col min="5" max="6" width="18.81640625" style="20" customWidth="1"/>
    <col min="7" max="7" width="31.6328125" style="71" bestFit="1" customWidth="1"/>
    <col min="8" max="8" width="9.453125" style="20" bestFit="1" customWidth="1"/>
    <col min="9" max="9" width="4.81640625" style="27" customWidth="1"/>
    <col min="10" max="10" width="9.1796875" style="39"/>
    <col min="11" max="11" width="9.1796875" style="26"/>
    <col min="12" max="12" width="9.1796875" style="28"/>
    <col min="13" max="13" width="9.1796875" style="29"/>
    <col min="14" max="14" width="9.1796875" style="28"/>
    <col min="15" max="21" width="8.90625" style="27"/>
  </cols>
  <sheetData>
    <row r="1" spans="1:19" ht="18.5" x14ac:dyDescent="0.45">
      <c r="A1" s="6" t="s">
        <v>257</v>
      </c>
      <c r="B1" s="7"/>
      <c r="C1" s="41"/>
      <c r="D1" s="41"/>
      <c r="E1" s="17"/>
      <c r="F1" s="17"/>
      <c r="G1" s="2"/>
      <c r="H1" s="17"/>
    </row>
    <row r="2" spans="1:19" x14ac:dyDescent="0.35">
      <c r="A2" s="25" t="s">
        <v>258</v>
      </c>
      <c r="B2" s="7"/>
      <c r="C2" s="41"/>
      <c r="D2" s="41"/>
      <c r="E2" s="17"/>
      <c r="F2" s="17"/>
      <c r="G2" s="2"/>
      <c r="H2" s="17"/>
      <c r="L2" s="29"/>
    </row>
    <row r="3" spans="1:19" x14ac:dyDescent="0.35">
      <c r="A3" s="7"/>
      <c r="B3" s="7"/>
      <c r="C3" s="41"/>
      <c r="D3" s="41"/>
      <c r="E3" s="17"/>
      <c r="F3" s="17"/>
      <c r="G3" s="2"/>
      <c r="H3" s="17"/>
      <c r="K3" s="30"/>
      <c r="L3" s="29"/>
    </row>
    <row r="4" spans="1:19" ht="15.5" x14ac:dyDescent="0.35">
      <c r="A4" s="54" t="s">
        <v>0</v>
      </c>
      <c r="B4" s="55" t="s">
        <v>75</v>
      </c>
      <c r="C4" s="56" t="s">
        <v>82</v>
      </c>
      <c r="D4" s="56" t="s">
        <v>82</v>
      </c>
      <c r="E4" s="56" t="s">
        <v>82</v>
      </c>
      <c r="F4" s="56" t="s">
        <v>82</v>
      </c>
      <c r="G4" s="61" t="s">
        <v>85</v>
      </c>
      <c r="H4" s="57" t="s">
        <v>80</v>
      </c>
      <c r="K4" s="30"/>
      <c r="L4" s="29"/>
    </row>
    <row r="5" spans="1:19" ht="15.5" x14ac:dyDescent="0.35">
      <c r="A5" s="52"/>
      <c r="B5" s="53"/>
      <c r="C5" s="58" t="s">
        <v>83</v>
      </c>
      <c r="D5" s="58" t="s">
        <v>84</v>
      </c>
      <c r="E5" s="58" t="s">
        <v>223</v>
      </c>
      <c r="F5" s="58" t="s">
        <v>255</v>
      </c>
      <c r="G5" s="62" t="s">
        <v>256</v>
      </c>
      <c r="H5" s="58"/>
      <c r="J5" s="40"/>
      <c r="L5" s="29"/>
    </row>
    <row r="6" spans="1:19" ht="22.5" customHeight="1" x14ac:dyDescent="0.35">
      <c r="A6" s="3" t="s">
        <v>1</v>
      </c>
      <c r="B6" s="5"/>
      <c r="C6" s="42">
        <v>233027</v>
      </c>
      <c r="D6" s="42">
        <v>236363</v>
      </c>
      <c r="E6" s="42">
        <f>E7+E8+E9+E10+E11+E12+E13</f>
        <v>240810</v>
      </c>
      <c r="F6" s="42">
        <f>F7+F8+F9+F10+F11+F12+F13</f>
        <v>241425</v>
      </c>
      <c r="G6" s="63">
        <f t="shared" ref="G6:G37" si="0">F6-E6</f>
        <v>615</v>
      </c>
      <c r="H6" s="31">
        <f t="shared" ref="H6:H37" si="1">F6/E6-1</f>
        <v>2.5538806527967139E-3</v>
      </c>
    </row>
    <row r="7" spans="1:19" ht="15.5" x14ac:dyDescent="0.35">
      <c r="A7" s="9" t="s">
        <v>2</v>
      </c>
      <c r="B7" s="10" t="s">
        <v>76</v>
      </c>
      <c r="C7" s="43">
        <v>131146</v>
      </c>
      <c r="D7" s="43">
        <v>133181</v>
      </c>
      <c r="E7" s="43">
        <v>135681</v>
      </c>
      <c r="F7" s="43">
        <v>135983</v>
      </c>
      <c r="G7" s="64">
        <f t="shared" si="0"/>
        <v>302</v>
      </c>
      <c r="H7" s="21">
        <f t="shared" si="1"/>
        <v>2.2258090668554331E-3</v>
      </c>
      <c r="J7" s="40"/>
      <c r="L7" s="29"/>
      <c r="O7" s="26">
        <v>135681</v>
      </c>
      <c r="P7" s="26"/>
      <c r="Q7" s="59" t="s">
        <v>2</v>
      </c>
      <c r="R7" s="59" t="s">
        <v>86</v>
      </c>
      <c r="S7" s="60"/>
    </row>
    <row r="8" spans="1:19" ht="15.5" x14ac:dyDescent="0.35">
      <c r="A8" s="2">
        <v>1000</v>
      </c>
      <c r="B8" s="1" t="s">
        <v>77</v>
      </c>
      <c r="C8" s="41">
        <v>37936</v>
      </c>
      <c r="D8" s="41">
        <v>38209</v>
      </c>
      <c r="E8" s="41">
        <v>38987</v>
      </c>
      <c r="F8" s="41">
        <v>39074</v>
      </c>
      <c r="G8" s="65">
        <f t="shared" si="0"/>
        <v>87</v>
      </c>
      <c r="H8" s="22">
        <f t="shared" si="1"/>
        <v>2.2315130684587015E-3</v>
      </c>
      <c r="L8" s="29"/>
      <c r="O8" s="26">
        <v>38987</v>
      </c>
      <c r="P8" s="26"/>
      <c r="Q8" s="59" t="s">
        <v>87</v>
      </c>
      <c r="R8" s="59" t="s">
        <v>88</v>
      </c>
      <c r="S8" s="60"/>
    </row>
    <row r="9" spans="1:19" ht="15.5" x14ac:dyDescent="0.35">
      <c r="A9" s="11">
        <v>1100</v>
      </c>
      <c r="B9" s="10" t="s">
        <v>3</v>
      </c>
      <c r="C9" s="43">
        <v>4719</v>
      </c>
      <c r="D9" s="43">
        <v>4744</v>
      </c>
      <c r="E9" s="43">
        <v>4728</v>
      </c>
      <c r="F9" s="43">
        <v>4700</v>
      </c>
      <c r="G9" s="64">
        <f t="shared" si="0"/>
        <v>-28</v>
      </c>
      <c r="H9" s="21">
        <f t="shared" si="1"/>
        <v>-5.9221658206429773E-3</v>
      </c>
      <c r="L9" s="29"/>
      <c r="O9" s="26">
        <v>4728</v>
      </c>
      <c r="P9" s="26"/>
      <c r="Q9" s="59" t="s">
        <v>89</v>
      </c>
      <c r="R9" s="59" t="s">
        <v>90</v>
      </c>
      <c r="S9" s="60"/>
    </row>
    <row r="10" spans="1:19" ht="15.5" x14ac:dyDescent="0.35">
      <c r="A10" s="2">
        <v>1300</v>
      </c>
      <c r="B10" s="1" t="s">
        <v>4</v>
      </c>
      <c r="C10" s="41">
        <v>16924</v>
      </c>
      <c r="D10" s="41">
        <v>17668</v>
      </c>
      <c r="E10" s="41">
        <v>18404</v>
      </c>
      <c r="F10" s="41">
        <v>18506</v>
      </c>
      <c r="G10" s="65">
        <f t="shared" si="0"/>
        <v>102</v>
      </c>
      <c r="H10" s="22">
        <f t="shared" si="1"/>
        <v>5.5422734188219636E-3</v>
      </c>
      <c r="L10" s="29"/>
      <c r="O10" s="26">
        <v>18404</v>
      </c>
      <c r="P10" s="26"/>
      <c r="Q10" s="59" t="s">
        <v>91</v>
      </c>
      <c r="R10" s="59" t="s">
        <v>92</v>
      </c>
      <c r="S10" s="60"/>
    </row>
    <row r="11" spans="1:19" ht="15.5" x14ac:dyDescent="0.35">
      <c r="A11" s="11">
        <v>1400</v>
      </c>
      <c r="B11" s="10" t="s">
        <v>78</v>
      </c>
      <c r="C11" s="43">
        <v>29986</v>
      </c>
      <c r="D11" s="43">
        <v>29752</v>
      </c>
      <c r="E11" s="43">
        <v>29742</v>
      </c>
      <c r="F11" s="43">
        <v>29848</v>
      </c>
      <c r="G11" s="64">
        <f t="shared" si="0"/>
        <v>106</v>
      </c>
      <c r="H11" s="21">
        <f t="shared" si="1"/>
        <v>3.5639835922265384E-3</v>
      </c>
      <c r="L11" s="29"/>
      <c r="O11" s="26">
        <v>29742</v>
      </c>
      <c r="P11" s="26"/>
      <c r="Q11" s="59" t="s">
        <v>93</v>
      </c>
      <c r="R11" s="59" t="s">
        <v>94</v>
      </c>
      <c r="S11" s="60"/>
    </row>
    <row r="12" spans="1:19" ht="15.5" x14ac:dyDescent="0.35">
      <c r="A12" s="2">
        <v>1604</v>
      </c>
      <c r="B12" s="1" t="s">
        <v>5</v>
      </c>
      <c r="C12" s="41">
        <v>12069</v>
      </c>
      <c r="D12" s="41">
        <v>12562</v>
      </c>
      <c r="E12" s="41">
        <v>13023</v>
      </c>
      <c r="F12" s="41">
        <v>13064</v>
      </c>
      <c r="G12" s="65">
        <f t="shared" si="0"/>
        <v>41</v>
      </c>
      <c r="H12" s="22">
        <f t="shared" si="1"/>
        <v>3.1482761268524229E-3</v>
      </c>
      <c r="L12" s="29"/>
      <c r="O12" s="26">
        <v>13023</v>
      </c>
      <c r="P12" s="26"/>
      <c r="Q12" s="59" t="s">
        <v>95</v>
      </c>
      <c r="R12" s="59" t="s">
        <v>96</v>
      </c>
      <c r="S12" s="60"/>
    </row>
    <row r="13" spans="1:19" ht="15.5" x14ac:dyDescent="0.35">
      <c r="A13" s="11">
        <v>1606</v>
      </c>
      <c r="B13" s="10" t="s">
        <v>6</v>
      </c>
      <c r="C13" s="43">
        <v>247</v>
      </c>
      <c r="D13" s="43">
        <v>247</v>
      </c>
      <c r="E13" s="43">
        <v>245</v>
      </c>
      <c r="F13" s="43" t="s">
        <v>98</v>
      </c>
      <c r="G13" s="64">
        <f t="shared" si="0"/>
        <v>5</v>
      </c>
      <c r="H13" s="21">
        <f t="shared" si="1"/>
        <v>2.0408163265306145E-2</v>
      </c>
      <c r="L13" s="29"/>
      <c r="O13" s="26">
        <v>245</v>
      </c>
      <c r="P13" s="26"/>
      <c r="Q13" s="59" t="s">
        <v>97</v>
      </c>
      <c r="R13" s="59" t="s">
        <v>98</v>
      </c>
      <c r="S13" s="60"/>
    </row>
    <row r="14" spans="1:19" ht="18.75" customHeight="1" x14ac:dyDescent="0.35">
      <c r="A14" s="3" t="s">
        <v>7</v>
      </c>
      <c r="B14" s="5"/>
      <c r="C14" s="42">
        <v>27825</v>
      </c>
      <c r="D14" s="42">
        <v>28191</v>
      </c>
      <c r="E14" s="42">
        <f>E15+E16+E17+E18</f>
        <v>29052</v>
      </c>
      <c r="F14" s="42">
        <f>F15+F16+F17+F18</f>
        <v>29256</v>
      </c>
      <c r="G14" s="66">
        <f t="shared" si="0"/>
        <v>204</v>
      </c>
      <c r="H14" s="31">
        <f t="shared" si="1"/>
        <v>7.0218917802560288E-3</v>
      </c>
      <c r="L14" s="29"/>
      <c r="O14" s="26"/>
      <c r="P14" s="26"/>
      <c r="Q14" s="26"/>
      <c r="R14" s="26"/>
      <c r="S14" s="60"/>
    </row>
    <row r="15" spans="1:19" ht="15.5" x14ac:dyDescent="0.35">
      <c r="A15" s="11">
        <v>2000</v>
      </c>
      <c r="B15" s="10" t="s">
        <v>8</v>
      </c>
      <c r="C15" s="44">
        <v>19423</v>
      </c>
      <c r="D15" s="44">
        <v>19669</v>
      </c>
      <c r="E15" s="44">
        <v>20381</v>
      </c>
      <c r="F15" s="44">
        <v>20501</v>
      </c>
      <c r="G15" s="64">
        <f t="shared" si="0"/>
        <v>120</v>
      </c>
      <c r="H15" s="21">
        <f t="shared" si="1"/>
        <v>5.8878367106618423E-3</v>
      </c>
      <c r="L15" s="29"/>
      <c r="O15" s="26">
        <v>20381</v>
      </c>
      <c r="P15" s="26"/>
      <c r="Q15" s="59" t="s">
        <v>99</v>
      </c>
      <c r="R15" s="59" t="s">
        <v>100</v>
      </c>
      <c r="S15" s="60"/>
    </row>
    <row r="16" spans="1:19" ht="15.5" x14ac:dyDescent="0.35">
      <c r="A16" s="2">
        <v>2300</v>
      </c>
      <c r="B16" s="1" t="s">
        <v>9</v>
      </c>
      <c r="C16" s="45">
        <v>3508</v>
      </c>
      <c r="D16" s="45">
        <v>3548</v>
      </c>
      <c r="E16" s="45">
        <v>3589</v>
      </c>
      <c r="F16" s="45">
        <v>3615</v>
      </c>
      <c r="G16" s="65">
        <f t="shared" si="0"/>
        <v>26</v>
      </c>
      <c r="H16" s="22">
        <f t="shared" si="1"/>
        <v>7.2443577598215736E-3</v>
      </c>
      <c r="L16" s="29"/>
      <c r="O16" s="26">
        <v>3589</v>
      </c>
      <c r="P16" s="26"/>
      <c r="Q16" s="59" t="s">
        <v>101</v>
      </c>
      <c r="R16" s="59" t="s">
        <v>102</v>
      </c>
      <c r="S16" s="60"/>
    </row>
    <row r="17" spans="1:19" ht="15.5" x14ac:dyDescent="0.35">
      <c r="A17" s="11">
        <v>2506</v>
      </c>
      <c r="B17" s="10" t="s">
        <v>10</v>
      </c>
      <c r="C17" s="44">
        <v>1308</v>
      </c>
      <c r="D17" s="44">
        <v>1325</v>
      </c>
      <c r="E17" s="44">
        <v>1338</v>
      </c>
      <c r="F17" s="44">
        <v>1363</v>
      </c>
      <c r="G17" s="64">
        <f t="shared" si="0"/>
        <v>25</v>
      </c>
      <c r="H17" s="21">
        <f t="shared" si="1"/>
        <v>1.8684603886397699E-2</v>
      </c>
      <c r="L17" s="29"/>
      <c r="O17" s="26">
        <v>1338</v>
      </c>
      <c r="P17" s="26"/>
      <c r="Q17" s="59" t="s">
        <v>103</v>
      </c>
      <c r="R17" s="59" t="s">
        <v>104</v>
      </c>
      <c r="S17" s="60"/>
    </row>
    <row r="18" spans="1:19" ht="15.5" x14ac:dyDescent="0.35">
      <c r="A18" s="2">
        <v>2510</v>
      </c>
      <c r="B18" s="1" t="s">
        <v>74</v>
      </c>
      <c r="C18" s="45">
        <v>3586</v>
      </c>
      <c r="D18" s="45">
        <v>3649</v>
      </c>
      <c r="E18" s="45">
        <v>3744</v>
      </c>
      <c r="F18" s="45">
        <v>3777</v>
      </c>
      <c r="G18" s="65">
        <f t="shared" si="0"/>
        <v>33</v>
      </c>
      <c r="H18" s="22">
        <f t="shared" si="1"/>
        <v>8.8141025641026438E-3</v>
      </c>
      <c r="L18" s="29"/>
      <c r="O18" s="26">
        <v>3744</v>
      </c>
      <c r="P18" s="26"/>
      <c r="Q18" s="59" t="s">
        <v>105</v>
      </c>
      <c r="R18" s="59" t="s">
        <v>106</v>
      </c>
      <c r="S18" s="60"/>
    </row>
    <row r="19" spans="1:19" ht="19.5" customHeight="1" x14ac:dyDescent="0.35">
      <c r="A19" s="8" t="s">
        <v>11</v>
      </c>
      <c r="B19" s="12"/>
      <c r="C19" s="46">
        <v>16666</v>
      </c>
      <c r="D19" s="46">
        <v>16705</v>
      </c>
      <c r="E19" s="46">
        <f>SUM(E20:E29)</f>
        <v>17028</v>
      </c>
      <c r="F19" s="46">
        <f>F20+F21+F22+F23+F24+F25+F26+F27+F28+F29</f>
        <v>17023</v>
      </c>
      <c r="G19" s="67">
        <f t="shared" si="0"/>
        <v>-5</v>
      </c>
      <c r="H19" s="32">
        <f t="shared" si="1"/>
        <v>-2.9363401456428129E-4</v>
      </c>
      <c r="L19" s="29"/>
      <c r="O19" s="26"/>
      <c r="P19" s="26"/>
      <c r="Q19" s="26"/>
      <c r="R19" s="26"/>
      <c r="S19" s="60"/>
    </row>
    <row r="20" spans="1:19" ht="15.5" x14ac:dyDescent="0.35">
      <c r="A20" s="2">
        <v>3000</v>
      </c>
      <c r="B20" s="1" t="s">
        <v>12</v>
      </c>
      <c r="C20" s="41">
        <v>7533</v>
      </c>
      <c r="D20" s="41">
        <v>7665</v>
      </c>
      <c r="E20" s="41">
        <v>7838</v>
      </c>
      <c r="F20" s="41">
        <v>7835</v>
      </c>
      <c r="G20" s="65">
        <f t="shared" si="0"/>
        <v>-3</v>
      </c>
      <c r="H20" s="22">
        <f t="shared" si="1"/>
        <v>-3.827507017095666E-4</v>
      </c>
      <c r="L20" s="29"/>
      <c r="O20" s="26">
        <v>7838</v>
      </c>
      <c r="P20" s="26"/>
      <c r="Q20" s="59" t="s">
        <v>107</v>
      </c>
      <c r="R20" s="59" t="s">
        <v>108</v>
      </c>
      <c r="S20" s="60"/>
    </row>
    <row r="21" spans="1:19" ht="15.5" x14ac:dyDescent="0.35">
      <c r="A21" s="11">
        <v>3506</v>
      </c>
      <c r="B21" s="10" t="s">
        <v>13</v>
      </c>
      <c r="C21" s="43">
        <v>65</v>
      </c>
      <c r="D21" s="43">
        <v>65</v>
      </c>
      <c r="E21" s="43">
        <v>60</v>
      </c>
      <c r="F21" s="43" t="s">
        <v>226</v>
      </c>
      <c r="G21" s="64">
        <f t="shared" si="0"/>
        <v>-4</v>
      </c>
      <c r="H21" s="21">
        <f t="shared" si="1"/>
        <v>-6.6666666666666652E-2</v>
      </c>
      <c r="L21" s="29"/>
      <c r="O21" s="26">
        <v>60</v>
      </c>
      <c r="P21" s="26"/>
      <c r="Q21" s="59" t="s">
        <v>109</v>
      </c>
      <c r="R21" s="59" t="s">
        <v>110</v>
      </c>
      <c r="S21" s="60"/>
    </row>
    <row r="22" spans="1:19" ht="15.5" x14ac:dyDescent="0.35">
      <c r="A22" s="2">
        <v>3511</v>
      </c>
      <c r="B22" s="1" t="s">
        <v>14</v>
      </c>
      <c r="C22" s="41">
        <v>625</v>
      </c>
      <c r="D22" s="41">
        <v>644</v>
      </c>
      <c r="E22" s="41">
        <v>687</v>
      </c>
      <c r="F22" s="41" t="s">
        <v>222</v>
      </c>
      <c r="G22" s="65">
        <f t="shared" si="0"/>
        <v>11</v>
      </c>
      <c r="H22" s="22">
        <f t="shared" si="1"/>
        <v>1.6011644832605532E-2</v>
      </c>
      <c r="L22" s="29"/>
      <c r="O22" s="26">
        <v>687</v>
      </c>
      <c r="P22" s="26"/>
      <c r="Q22" s="59" t="s">
        <v>111</v>
      </c>
      <c r="R22" s="59" t="s">
        <v>112</v>
      </c>
      <c r="S22" s="60"/>
    </row>
    <row r="23" spans="1:19" ht="15.5" x14ac:dyDescent="0.35">
      <c r="A23" s="11">
        <v>3609</v>
      </c>
      <c r="B23" s="10" t="s">
        <v>15</v>
      </c>
      <c r="C23" s="43">
        <v>3855</v>
      </c>
      <c r="D23" s="43">
        <v>3765</v>
      </c>
      <c r="E23" s="43">
        <v>3875</v>
      </c>
      <c r="F23" s="43">
        <v>3869</v>
      </c>
      <c r="G23" s="64">
        <f t="shared" si="0"/>
        <v>-6</v>
      </c>
      <c r="H23" s="21">
        <f t="shared" si="1"/>
        <v>-1.5483870967741842E-3</v>
      </c>
      <c r="L23" s="29"/>
      <c r="O23" s="26">
        <v>3875</v>
      </c>
      <c r="P23" s="26"/>
      <c r="Q23" s="59" t="s">
        <v>113</v>
      </c>
      <c r="R23" s="59" t="s">
        <v>114</v>
      </c>
      <c r="S23" s="60"/>
    </row>
    <row r="24" spans="1:19" ht="15.5" x14ac:dyDescent="0.35">
      <c r="A24" s="2">
        <v>3709</v>
      </c>
      <c r="B24" s="1" t="s">
        <v>16</v>
      </c>
      <c r="C24" s="41">
        <v>877</v>
      </c>
      <c r="D24" s="41">
        <v>870</v>
      </c>
      <c r="E24" s="41">
        <v>839</v>
      </c>
      <c r="F24" s="41" t="s">
        <v>116</v>
      </c>
      <c r="G24" s="65">
        <f t="shared" si="0"/>
        <v>5</v>
      </c>
      <c r="H24" s="22">
        <f t="shared" si="1"/>
        <v>5.9594755661502852E-3</v>
      </c>
      <c r="L24" s="29"/>
      <c r="O24" s="26">
        <v>839</v>
      </c>
      <c r="P24" s="26"/>
      <c r="Q24" s="59" t="s">
        <v>115</v>
      </c>
      <c r="R24" s="59" t="s">
        <v>116</v>
      </c>
      <c r="S24" s="60"/>
    </row>
    <row r="25" spans="1:19" ht="15.5" x14ac:dyDescent="0.35">
      <c r="A25" s="11">
        <v>3710</v>
      </c>
      <c r="B25" s="10" t="s">
        <v>17</v>
      </c>
      <c r="C25" s="43">
        <v>65</v>
      </c>
      <c r="D25" s="43">
        <v>65</v>
      </c>
      <c r="E25" s="43">
        <v>79</v>
      </c>
      <c r="F25" s="43" t="s">
        <v>227</v>
      </c>
      <c r="G25" s="64">
        <f t="shared" si="0"/>
        <v>3</v>
      </c>
      <c r="H25" s="21">
        <f t="shared" si="1"/>
        <v>3.7974683544303778E-2</v>
      </c>
      <c r="L25" s="29"/>
      <c r="O25" s="26">
        <v>79</v>
      </c>
      <c r="P25" s="26"/>
      <c r="Q25" s="59" t="s">
        <v>117</v>
      </c>
      <c r="R25" s="59" t="s">
        <v>118</v>
      </c>
      <c r="S25" s="60"/>
    </row>
    <row r="26" spans="1:19" ht="15.5" x14ac:dyDescent="0.35">
      <c r="A26" s="2">
        <v>3711</v>
      </c>
      <c r="B26" s="1" t="s">
        <v>18</v>
      </c>
      <c r="C26" s="41">
        <v>1211</v>
      </c>
      <c r="D26" s="41">
        <v>1197</v>
      </c>
      <c r="E26" s="41">
        <v>1214</v>
      </c>
      <c r="F26" s="41">
        <v>1205</v>
      </c>
      <c r="G26" s="65">
        <f t="shared" si="0"/>
        <v>-9</v>
      </c>
      <c r="H26" s="22">
        <f t="shared" si="1"/>
        <v>-7.4135090609555032E-3</v>
      </c>
      <c r="L26" s="29"/>
      <c r="O26" s="26">
        <v>1214</v>
      </c>
      <c r="P26" s="26"/>
      <c r="Q26" s="59" t="s">
        <v>119</v>
      </c>
      <c r="R26" s="59" t="s">
        <v>120</v>
      </c>
      <c r="S26" s="60"/>
    </row>
    <row r="27" spans="1:19" ht="15.5" x14ac:dyDescent="0.35">
      <c r="A27" s="11">
        <v>3713</v>
      </c>
      <c r="B27" s="10" t="s">
        <v>19</v>
      </c>
      <c r="C27" s="43">
        <v>124</v>
      </c>
      <c r="D27" s="43">
        <v>120</v>
      </c>
      <c r="E27" s="43">
        <v>103</v>
      </c>
      <c r="F27" s="43" t="s">
        <v>228</v>
      </c>
      <c r="G27" s="64">
        <f t="shared" si="0"/>
        <v>4</v>
      </c>
      <c r="H27" s="21">
        <f t="shared" si="1"/>
        <v>3.8834951456310662E-2</v>
      </c>
      <c r="L27" s="29"/>
      <c r="O27" s="26">
        <v>103</v>
      </c>
      <c r="P27" s="26"/>
      <c r="Q27" s="59" t="s">
        <v>121</v>
      </c>
      <c r="R27" s="59" t="s">
        <v>122</v>
      </c>
      <c r="S27" s="60"/>
    </row>
    <row r="28" spans="1:19" ht="15.5" x14ac:dyDescent="0.35">
      <c r="A28" s="2">
        <v>3714</v>
      </c>
      <c r="B28" s="1" t="s">
        <v>20</v>
      </c>
      <c r="C28" s="41">
        <v>1677</v>
      </c>
      <c r="D28" s="41">
        <v>1688</v>
      </c>
      <c r="E28" s="41">
        <v>1670</v>
      </c>
      <c r="F28" s="41">
        <v>1667</v>
      </c>
      <c r="G28" s="65">
        <f t="shared" si="0"/>
        <v>-3</v>
      </c>
      <c r="H28" s="22">
        <f t="shared" si="1"/>
        <v>-1.79640718562879E-3</v>
      </c>
      <c r="L28" s="29"/>
      <c r="O28" s="26">
        <v>1670</v>
      </c>
      <c r="P28" s="26"/>
      <c r="Q28" s="59" t="s">
        <v>123</v>
      </c>
      <c r="R28" s="59" t="s">
        <v>124</v>
      </c>
      <c r="S28" s="60"/>
    </row>
    <row r="29" spans="1:19" ht="15.5" x14ac:dyDescent="0.35">
      <c r="A29" s="11">
        <v>3811</v>
      </c>
      <c r="B29" s="10" t="s">
        <v>21</v>
      </c>
      <c r="C29" s="43">
        <v>634</v>
      </c>
      <c r="D29" s="43">
        <v>626</v>
      </c>
      <c r="E29" s="43">
        <v>663</v>
      </c>
      <c r="F29" s="43" t="s">
        <v>229</v>
      </c>
      <c r="G29" s="64">
        <f t="shared" si="0"/>
        <v>-3</v>
      </c>
      <c r="H29" s="21">
        <f t="shared" si="1"/>
        <v>-4.5248868778280382E-3</v>
      </c>
      <c r="L29" s="29"/>
      <c r="O29" s="26">
        <v>663</v>
      </c>
      <c r="P29" s="26"/>
      <c r="Q29" s="59" t="s">
        <v>125</v>
      </c>
      <c r="R29" s="59" t="s">
        <v>126</v>
      </c>
      <c r="S29" s="60"/>
    </row>
    <row r="30" spans="1:19" ht="21" customHeight="1" x14ac:dyDescent="0.35">
      <c r="A30" s="3" t="s">
        <v>22</v>
      </c>
      <c r="B30" s="4"/>
      <c r="C30" s="42">
        <v>7118</v>
      </c>
      <c r="D30" s="42">
        <v>7099</v>
      </c>
      <c r="E30" s="42">
        <f>E31+E32+E33+E34+E35+E36+E37+E38+E39</f>
        <v>7204</v>
      </c>
      <c r="F30" s="42">
        <f>F31+F32+F33+F34+F35+F36+F37+F38+F39</f>
        <v>7189</v>
      </c>
      <c r="G30" s="66">
        <f t="shared" si="0"/>
        <v>-15</v>
      </c>
      <c r="H30" s="31">
        <f t="shared" si="1"/>
        <v>-2.0821765685730131E-3</v>
      </c>
      <c r="L30" s="29"/>
      <c r="O30" s="26"/>
      <c r="P30" s="26"/>
      <c r="Q30" s="26"/>
      <c r="R30" s="26"/>
      <c r="S30" s="60"/>
    </row>
    <row r="31" spans="1:19" ht="15.5" x14ac:dyDescent="0.35">
      <c r="A31" s="11">
        <v>4100</v>
      </c>
      <c r="B31" s="10" t="s">
        <v>23</v>
      </c>
      <c r="C31" s="43">
        <v>959</v>
      </c>
      <c r="D31" s="43">
        <v>952</v>
      </c>
      <c r="E31" s="43">
        <v>955</v>
      </c>
      <c r="F31" s="43" t="s">
        <v>230</v>
      </c>
      <c r="G31" s="64">
        <f t="shared" si="0"/>
        <v>-1</v>
      </c>
      <c r="H31" s="21">
        <f t="shared" si="1"/>
        <v>-1.0471204188481353E-3</v>
      </c>
      <c r="L31" s="29"/>
      <c r="O31" s="26">
        <v>955</v>
      </c>
      <c r="P31" s="26"/>
      <c r="Q31" s="59" t="s">
        <v>127</v>
      </c>
      <c r="R31" s="59" t="s">
        <v>128</v>
      </c>
      <c r="S31" s="60"/>
    </row>
    <row r="32" spans="1:19" ht="15.5" x14ac:dyDescent="0.35">
      <c r="A32" s="2">
        <v>4200</v>
      </c>
      <c r="B32" s="1" t="s">
        <v>24</v>
      </c>
      <c r="C32" s="41">
        <v>3810</v>
      </c>
      <c r="D32" s="41">
        <v>3790</v>
      </c>
      <c r="E32" s="41">
        <v>3841</v>
      </c>
      <c r="F32" s="41">
        <v>3834</v>
      </c>
      <c r="G32" s="65">
        <f t="shared" si="0"/>
        <v>-7</v>
      </c>
      <c r="H32" s="22">
        <f t="shared" si="1"/>
        <v>-1.8224420723770285E-3</v>
      </c>
      <c r="O32" s="26">
        <v>3841</v>
      </c>
      <c r="P32" s="26"/>
      <c r="Q32" s="59" t="s">
        <v>129</v>
      </c>
      <c r="R32" s="59" t="s">
        <v>130</v>
      </c>
      <c r="S32" s="60"/>
    </row>
    <row r="33" spans="1:19" ht="15.5" x14ac:dyDescent="0.35">
      <c r="A33" s="11">
        <v>4502</v>
      </c>
      <c r="B33" s="10" t="s">
        <v>25</v>
      </c>
      <c r="C33" s="43">
        <v>262</v>
      </c>
      <c r="D33" s="43">
        <v>236</v>
      </c>
      <c r="E33" s="43">
        <v>234</v>
      </c>
      <c r="F33" s="43" t="s">
        <v>231</v>
      </c>
      <c r="G33" s="64">
        <f t="shared" si="0"/>
        <v>4</v>
      </c>
      <c r="H33" s="21">
        <f t="shared" si="1"/>
        <v>1.7094017094017033E-2</v>
      </c>
      <c r="L33" s="29"/>
      <c r="O33" s="26">
        <v>234</v>
      </c>
      <c r="P33" s="26"/>
      <c r="Q33" s="59" t="s">
        <v>131</v>
      </c>
      <c r="R33" s="59" t="s">
        <v>132</v>
      </c>
      <c r="S33" s="60"/>
    </row>
    <row r="34" spans="1:19" ht="15.5" x14ac:dyDescent="0.35">
      <c r="A34" s="2">
        <v>4604</v>
      </c>
      <c r="B34" s="1" t="s">
        <v>26</v>
      </c>
      <c r="C34" s="41">
        <v>252</v>
      </c>
      <c r="D34" s="41">
        <v>269</v>
      </c>
      <c r="E34" s="41">
        <v>255</v>
      </c>
      <c r="F34" s="41" t="s">
        <v>232</v>
      </c>
      <c r="G34" s="65">
        <f t="shared" si="0"/>
        <v>-2</v>
      </c>
      <c r="H34" s="22">
        <f t="shared" si="1"/>
        <v>-7.8431372549019329E-3</v>
      </c>
      <c r="L34" s="29"/>
      <c r="O34" s="26">
        <v>255</v>
      </c>
      <c r="P34" s="26"/>
      <c r="Q34" s="59" t="s">
        <v>133</v>
      </c>
      <c r="R34" s="59" t="s">
        <v>134</v>
      </c>
      <c r="S34" s="60"/>
    </row>
    <row r="35" spans="1:19" ht="15.5" x14ac:dyDescent="0.35">
      <c r="A35" s="11">
        <v>4607</v>
      </c>
      <c r="B35" s="10" t="s">
        <v>27</v>
      </c>
      <c r="C35" s="43">
        <v>1020</v>
      </c>
      <c r="D35" s="43">
        <v>1065</v>
      </c>
      <c r="E35" s="43">
        <v>1131</v>
      </c>
      <c r="F35" s="43">
        <v>1127</v>
      </c>
      <c r="G35" s="64">
        <f t="shared" si="0"/>
        <v>-4</v>
      </c>
      <c r="H35" s="21">
        <f t="shared" si="1"/>
        <v>-3.5366931918655586E-3</v>
      </c>
      <c r="L35" s="29"/>
      <c r="O35" s="26">
        <v>1131</v>
      </c>
      <c r="P35" s="26"/>
      <c r="Q35" s="59" t="s">
        <v>135</v>
      </c>
      <c r="R35" s="59" t="s">
        <v>136</v>
      </c>
      <c r="S35" s="60"/>
    </row>
    <row r="36" spans="1:19" ht="15.5" x14ac:dyDescent="0.35">
      <c r="A36" s="2">
        <v>4803</v>
      </c>
      <c r="B36" s="1" t="s">
        <v>28</v>
      </c>
      <c r="C36" s="41">
        <v>209</v>
      </c>
      <c r="D36" s="41">
        <v>202</v>
      </c>
      <c r="E36" s="41">
        <v>213</v>
      </c>
      <c r="F36" s="41" t="s">
        <v>138</v>
      </c>
      <c r="G36" s="65">
        <f t="shared" si="0"/>
        <v>2</v>
      </c>
      <c r="H36" s="22">
        <f t="shared" si="1"/>
        <v>9.3896713615022609E-3</v>
      </c>
      <c r="L36" s="29"/>
      <c r="O36" s="26">
        <v>213</v>
      </c>
      <c r="P36" s="26"/>
      <c r="Q36" s="59" t="s">
        <v>137</v>
      </c>
      <c r="R36" s="59" t="s">
        <v>138</v>
      </c>
      <c r="S36" s="60"/>
    </row>
    <row r="37" spans="1:19" ht="15.5" x14ac:dyDescent="0.35">
      <c r="A37" s="11">
        <v>4901</v>
      </c>
      <c r="B37" s="10" t="s">
        <v>29</v>
      </c>
      <c r="C37" s="43">
        <v>43</v>
      </c>
      <c r="D37" s="43">
        <v>40</v>
      </c>
      <c r="E37" s="43">
        <v>41</v>
      </c>
      <c r="F37" s="43" t="s">
        <v>140</v>
      </c>
      <c r="G37" s="64">
        <f t="shared" si="0"/>
        <v>1</v>
      </c>
      <c r="H37" s="21">
        <f t="shared" si="1"/>
        <v>2.4390243902439046E-2</v>
      </c>
      <c r="L37" s="29"/>
      <c r="O37" s="26">
        <v>41</v>
      </c>
      <c r="P37" s="26"/>
      <c r="Q37" s="59" t="s">
        <v>139</v>
      </c>
      <c r="R37" s="59" t="s">
        <v>140</v>
      </c>
      <c r="S37" s="60"/>
    </row>
    <row r="38" spans="1:19" ht="15.5" x14ac:dyDescent="0.35">
      <c r="A38" s="2">
        <v>4902</v>
      </c>
      <c r="B38" s="1" t="s">
        <v>30</v>
      </c>
      <c r="C38" s="41">
        <v>109</v>
      </c>
      <c r="D38" s="41">
        <v>110</v>
      </c>
      <c r="E38" s="41">
        <v>108</v>
      </c>
      <c r="F38" s="41" t="s">
        <v>142</v>
      </c>
      <c r="G38" s="65">
        <f t="shared" ref="G38:G69" si="2">F38-E38</f>
        <v>-3</v>
      </c>
      <c r="H38" s="22">
        <f t="shared" ref="H38:H69" si="3">F38/E38-1</f>
        <v>-2.777777777777779E-2</v>
      </c>
      <c r="L38" s="29"/>
      <c r="O38" s="26">
        <v>108</v>
      </c>
      <c r="P38" s="26"/>
      <c r="Q38" s="59" t="s">
        <v>141</v>
      </c>
      <c r="R38" s="59" t="s">
        <v>142</v>
      </c>
      <c r="S38" s="60"/>
    </row>
    <row r="39" spans="1:19" ht="15.5" x14ac:dyDescent="0.35">
      <c r="A39" s="11">
        <v>4911</v>
      </c>
      <c r="B39" s="10" t="s">
        <v>31</v>
      </c>
      <c r="C39" s="43">
        <v>454</v>
      </c>
      <c r="D39" s="43">
        <v>435</v>
      </c>
      <c r="E39" s="43">
        <v>426</v>
      </c>
      <c r="F39" s="43" t="s">
        <v>233</v>
      </c>
      <c r="G39" s="64">
        <f t="shared" si="2"/>
        <v>-5</v>
      </c>
      <c r="H39" s="21">
        <f t="shared" si="3"/>
        <v>-1.1737089201877882E-2</v>
      </c>
      <c r="L39" s="29"/>
      <c r="O39" s="26">
        <v>426</v>
      </c>
      <c r="P39" s="26"/>
      <c r="Q39" s="59" t="s">
        <v>143</v>
      </c>
      <c r="R39" s="59" t="s">
        <v>144</v>
      </c>
      <c r="S39" s="60"/>
    </row>
    <row r="40" spans="1:19" ht="21.75" customHeight="1" x14ac:dyDescent="0.35">
      <c r="A40" s="3" t="s">
        <v>32</v>
      </c>
      <c r="B40" s="4"/>
      <c r="C40" s="42">
        <v>7327</v>
      </c>
      <c r="D40" s="42">
        <v>7412</v>
      </c>
      <c r="E40" s="42">
        <f>E41+E42+E43+E44+E45+E46+E47</f>
        <v>7424</v>
      </c>
      <c r="F40" s="42">
        <f>F41+F42+F43+F44+F45+F46+F47</f>
        <v>7387</v>
      </c>
      <c r="G40" s="66">
        <f t="shared" si="2"/>
        <v>-37</v>
      </c>
      <c r="H40" s="31">
        <f t="shared" si="3"/>
        <v>-4.9838362068965747E-3</v>
      </c>
      <c r="L40" s="29"/>
      <c r="O40" s="26"/>
      <c r="P40" s="26"/>
      <c r="Q40" s="26"/>
      <c r="R40" s="26"/>
      <c r="S40" s="60"/>
    </row>
    <row r="41" spans="1:19" ht="15.5" x14ac:dyDescent="0.35">
      <c r="A41" s="11">
        <v>5200</v>
      </c>
      <c r="B41" s="10" t="s">
        <v>33</v>
      </c>
      <c r="C41" s="43">
        <v>4037</v>
      </c>
      <c r="D41" s="43">
        <v>4090</v>
      </c>
      <c r="E41" s="43">
        <v>4102</v>
      </c>
      <c r="F41" s="43">
        <v>4077</v>
      </c>
      <c r="G41" s="64">
        <f>F41-E41</f>
        <v>-25</v>
      </c>
      <c r="H41" s="21">
        <f t="shared" si="3"/>
        <v>-6.0945880058508317E-3</v>
      </c>
      <c r="L41" s="29"/>
      <c r="O41" s="26">
        <v>4102</v>
      </c>
      <c r="P41" s="26"/>
      <c r="Q41" s="59" t="s">
        <v>145</v>
      </c>
      <c r="R41" s="59" t="s">
        <v>146</v>
      </c>
      <c r="S41" s="60"/>
    </row>
    <row r="42" spans="1:19" ht="15.5" x14ac:dyDescent="0.35">
      <c r="A42" s="2">
        <v>5508</v>
      </c>
      <c r="B42" s="1" t="s">
        <v>34</v>
      </c>
      <c r="C42" s="41">
        <v>1210</v>
      </c>
      <c r="D42" s="41">
        <v>1219</v>
      </c>
      <c r="E42" s="41">
        <v>1230</v>
      </c>
      <c r="F42" s="41">
        <v>1227</v>
      </c>
      <c r="G42" s="65">
        <f t="shared" si="2"/>
        <v>-3</v>
      </c>
      <c r="H42" s="22">
        <f t="shared" si="3"/>
        <v>-2.4390243902439046E-3</v>
      </c>
      <c r="L42" s="29"/>
      <c r="O42" s="26">
        <v>1230</v>
      </c>
      <c r="P42" s="26"/>
      <c r="Q42" s="59" t="s">
        <v>147</v>
      </c>
      <c r="R42" s="59" t="s">
        <v>148</v>
      </c>
      <c r="S42" s="60"/>
    </row>
    <row r="43" spans="1:19" ht="15.5" x14ac:dyDescent="0.35">
      <c r="A43" s="11">
        <v>5604</v>
      </c>
      <c r="B43" s="10" t="s">
        <v>35</v>
      </c>
      <c r="C43" s="43">
        <v>942</v>
      </c>
      <c r="D43" s="43">
        <v>957</v>
      </c>
      <c r="E43" s="43">
        <v>929</v>
      </c>
      <c r="F43" s="43" t="s">
        <v>234</v>
      </c>
      <c r="G43" s="64">
        <f t="shared" si="2"/>
        <v>-2</v>
      </c>
      <c r="H43" s="21">
        <f t="shared" si="3"/>
        <v>-2.1528525296017342E-3</v>
      </c>
      <c r="L43" s="29"/>
      <c r="O43" s="26">
        <v>929</v>
      </c>
      <c r="P43" s="26"/>
      <c r="Q43" s="59" t="s">
        <v>149</v>
      </c>
      <c r="R43" s="59" t="s">
        <v>150</v>
      </c>
      <c r="S43" s="60"/>
    </row>
    <row r="44" spans="1:19" ht="15.5" x14ac:dyDescent="0.35">
      <c r="A44" s="2">
        <v>5609</v>
      </c>
      <c r="B44" s="1" t="s">
        <v>36</v>
      </c>
      <c r="C44" s="41">
        <v>473</v>
      </c>
      <c r="D44" s="41">
        <v>475</v>
      </c>
      <c r="E44" s="41">
        <v>484</v>
      </c>
      <c r="F44" s="41" t="s">
        <v>235</v>
      </c>
      <c r="G44" s="65">
        <f t="shared" si="2"/>
        <v>-3</v>
      </c>
      <c r="H44" s="22">
        <f t="shared" si="3"/>
        <v>-6.1983471074380514E-3</v>
      </c>
      <c r="L44" s="29"/>
      <c r="O44" s="26">
        <v>484</v>
      </c>
      <c r="P44" s="26"/>
      <c r="Q44" s="59" t="s">
        <v>151</v>
      </c>
      <c r="R44" s="59" t="s">
        <v>152</v>
      </c>
      <c r="S44" s="60"/>
    </row>
    <row r="45" spans="1:19" ht="15.5" x14ac:dyDescent="0.35">
      <c r="A45" s="11">
        <v>5611</v>
      </c>
      <c r="B45" s="10" t="s">
        <v>37</v>
      </c>
      <c r="C45" s="43">
        <v>90</v>
      </c>
      <c r="D45" s="43">
        <v>92</v>
      </c>
      <c r="E45" s="43">
        <v>90</v>
      </c>
      <c r="F45" s="43" t="s">
        <v>154</v>
      </c>
      <c r="G45" s="64">
        <f t="shared" si="2"/>
        <v>-1</v>
      </c>
      <c r="H45" s="21">
        <f t="shared" si="3"/>
        <v>-1.1111111111111072E-2</v>
      </c>
      <c r="L45" s="29"/>
      <c r="O45" s="26">
        <v>90</v>
      </c>
      <c r="P45" s="26"/>
      <c r="Q45" s="59" t="s">
        <v>153</v>
      </c>
      <c r="R45" s="59" t="s">
        <v>154</v>
      </c>
      <c r="S45" s="60"/>
    </row>
    <row r="46" spans="1:19" ht="15.5" x14ac:dyDescent="0.35">
      <c r="A46" s="2">
        <v>5612</v>
      </c>
      <c r="B46" s="1" t="s">
        <v>38</v>
      </c>
      <c r="C46" s="41">
        <v>370</v>
      </c>
      <c r="D46" s="41">
        <v>369</v>
      </c>
      <c r="E46" s="41">
        <v>385</v>
      </c>
      <c r="F46" s="41" t="s">
        <v>236</v>
      </c>
      <c r="G46" s="65">
        <f t="shared" si="2"/>
        <v>-1</v>
      </c>
      <c r="H46" s="22">
        <f t="shared" si="3"/>
        <v>-2.5974025974025983E-3</v>
      </c>
      <c r="L46" s="29"/>
      <c r="O46" s="26">
        <v>385</v>
      </c>
      <c r="P46" s="26"/>
      <c r="Q46" s="59" t="s">
        <v>155</v>
      </c>
      <c r="R46" s="59" t="s">
        <v>156</v>
      </c>
      <c r="S46" s="60"/>
    </row>
    <row r="47" spans="1:19" ht="15.5" x14ac:dyDescent="0.35">
      <c r="A47" s="11">
        <v>5706</v>
      </c>
      <c r="B47" s="10" t="s">
        <v>39</v>
      </c>
      <c r="C47" s="43">
        <v>205</v>
      </c>
      <c r="D47" s="43">
        <v>210</v>
      </c>
      <c r="E47" s="43">
        <v>204</v>
      </c>
      <c r="F47" s="43">
        <v>202</v>
      </c>
      <c r="G47" s="64">
        <f t="shared" si="2"/>
        <v>-2</v>
      </c>
      <c r="H47" s="21">
        <f t="shared" si="3"/>
        <v>-9.8039215686274161E-3</v>
      </c>
      <c r="L47" s="29"/>
      <c r="O47" s="26">
        <v>204</v>
      </c>
      <c r="P47" s="26"/>
      <c r="Q47" s="59" t="s">
        <v>157</v>
      </c>
      <c r="R47" s="59" t="s">
        <v>158</v>
      </c>
      <c r="S47" s="60"/>
    </row>
    <row r="48" spans="1:19" ht="24" customHeight="1" x14ac:dyDescent="0.35">
      <c r="A48" s="3" t="s">
        <v>40</v>
      </c>
      <c r="B48" s="4"/>
      <c r="C48" s="42">
        <v>30596</v>
      </c>
      <c r="D48" s="42">
        <v>30632</v>
      </c>
      <c r="E48" s="42">
        <f>E49+E50+E51+E52+E53+E54+E55+E56+E57+E58+E59+E60+E61</f>
        <v>31118</v>
      </c>
      <c r="F48" s="42">
        <f>F49+F50+F51+F52+F53+F54+F55+F56+F57+F58+F59+F60+F61</f>
        <v>31188</v>
      </c>
      <c r="G48" s="66">
        <f t="shared" si="2"/>
        <v>70</v>
      </c>
      <c r="H48" s="33">
        <f t="shared" si="3"/>
        <v>2.2495018960086988E-3</v>
      </c>
      <c r="L48" s="29"/>
      <c r="O48" s="26"/>
      <c r="P48" s="26"/>
      <c r="Q48" s="26"/>
      <c r="R48" s="26"/>
      <c r="S48" s="60"/>
    </row>
    <row r="49" spans="1:19" ht="15.5" x14ac:dyDescent="0.35">
      <c r="A49" s="11">
        <v>6000</v>
      </c>
      <c r="B49" s="10" t="s">
        <v>79</v>
      </c>
      <c r="C49" s="43">
        <v>19024</v>
      </c>
      <c r="D49" s="43">
        <v>19217</v>
      </c>
      <c r="E49" s="43">
        <v>19583</v>
      </c>
      <c r="F49" s="43">
        <v>19639</v>
      </c>
      <c r="G49" s="64">
        <f>F49-E49</f>
        <v>56</v>
      </c>
      <c r="H49" s="21">
        <f t="shared" si="3"/>
        <v>2.8596231425215279E-3</v>
      </c>
      <c r="L49" s="29"/>
      <c r="O49" s="26">
        <v>19583</v>
      </c>
      <c r="P49" s="26"/>
      <c r="Q49" s="59" t="s">
        <v>159</v>
      </c>
      <c r="R49" s="59" t="s">
        <v>160</v>
      </c>
      <c r="S49" s="60"/>
    </row>
    <row r="50" spans="1:19" ht="15.5" x14ac:dyDescent="0.35">
      <c r="A50" s="2">
        <v>6100</v>
      </c>
      <c r="B50" s="1" t="s">
        <v>41</v>
      </c>
      <c r="C50" s="41">
        <v>3111</v>
      </c>
      <c r="D50" s="41">
        <v>3034</v>
      </c>
      <c r="E50" s="41">
        <v>3038</v>
      </c>
      <c r="F50" s="41" t="s">
        <v>162</v>
      </c>
      <c r="G50" s="65">
        <f t="shared" si="2"/>
        <v>5</v>
      </c>
      <c r="H50" s="22">
        <f t="shared" si="3"/>
        <v>1.645819618169897E-3</v>
      </c>
      <c r="L50" s="29"/>
      <c r="O50" s="26">
        <v>3038</v>
      </c>
      <c r="P50" s="26"/>
      <c r="Q50" s="59" t="s">
        <v>161</v>
      </c>
      <c r="R50" s="59" t="s">
        <v>162</v>
      </c>
      <c r="S50" s="60"/>
    </row>
    <row r="51" spans="1:19" ht="15.5" x14ac:dyDescent="0.35">
      <c r="A51" s="11">
        <v>6250</v>
      </c>
      <c r="B51" s="10" t="s">
        <v>42</v>
      </c>
      <c r="C51" s="43">
        <v>2007</v>
      </c>
      <c r="D51" s="43">
        <v>1987</v>
      </c>
      <c r="E51" s="43">
        <v>1971</v>
      </c>
      <c r="F51" s="43" t="s">
        <v>237</v>
      </c>
      <c r="G51" s="64">
        <f t="shared" si="2"/>
        <v>6</v>
      </c>
      <c r="H51" s="21">
        <f t="shared" si="3"/>
        <v>3.0441400304415112E-3</v>
      </c>
      <c r="L51" s="29"/>
      <c r="O51" s="26">
        <v>1971</v>
      </c>
      <c r="P51" s="26"/>
      <c r="Q51" s="59" t="s">
        <v>163</v>
      </c>
      <c r="R51" s="59" t="s">
        <v>164</v>
      </c>
      <c r="S51" s="60"/>
    </row>
    <row r="52" spans="1:19" ht="15.5" x14ac:dyDescent="0.35">
      <c r="A52" s="2">
        <v>6400</v>
      </c>
      <c r="B52" s="1" t="s">
        <v>43</v>
      </c>
      <c r="C52" s="41">
        <v>1902</v>
      </c>
      <c r="D52" s="41">
        <v>1861</v>
      </c>
      <c r="E52" s="41">
        <v>1862</v>
      </c>
      <c r="F52" s="41" t="s">
        <v>238</v>
      </c>
      <c r="G52" s="65">
        <f t="shared" si="2"/>
        <v>11</v>
      </c>
      <c r="H52" s="22">
        <f t="shared" si="3"/>
        <v>5.9076262083781472E-3</v>
      </c>
      <c r="L52" s="29"/>
      <c r="O52" s="26">
        <v>1862</v>
      </c>
      <c r="P52" s="26"/>
      <c r="Q52" s="59" t="s">
        <v>165</v>
      </c>
      <c r="R52" s="59" t="s">
        <v>166</v>
      </c>
      <c r="S52" s="60"/>
    </row>
    <row r="53" spans="1:19" ht="15.5" x14ac:dyDescent="0.35">
      <c r="A53" s="11">
        <v>6513</v>
      </c>
      <c r="B53" s="10" t="s">
        <v>44</v>
      </c>
      <c r="C53" s="43">
        <v>1079</v>
      </c>
      <c r="D53" s="43">
        <v>1095</v>
      </c>
      <c r="E53" s="43">
        <v>1120</v>
      </c>
      <c r="F53" s="43" t="s">
        <v>168</v>
      </c>
      <c r="G53" s="64">
        <f t="shared" si="2"/>
        <v>9</v>
      </c>
      <c r="H53" s="21">
        <f t="shared" si="3"/>
        <v>8.0357142857143682E-3</v>
      </c>
      <c r="L53" s="29"/>
      <c r="O53" s="26">
        <v>1120</v>
      </c>
      <c r="P53" s="26"/>
      <c r="Q53" s="59" t="s">
        <v>167</v>
      </c>
      <c r="R53" s="59" t="s">
        <v>168</v>
      </c>
      <c r="S53" s="60"/>
    </row>
    <row r="54" spans="1:19" ht="15.5" x14ac:dyDescent="0.35">
      <c r="A54" s="2">
        <v>6515</v>
      </c>
      <c r="B54" s="1" t="s">
        <v>45</v>
      </c>
      <c r="C54" s="41">
        <v>621</v>
      </c>
      <c r="D54" s="41">
        <v>648</v>
      </c>
      <c r="E54" s="41">
        <v>704</v>
      </c>
      <c r="F54" s="41" t="s">
        <v>239</v>
      </c>
      <c r="G54" s="65">
        <f t="shared" si="2"/>
        <v>5</v>
      </c>
      <c r="H54" s="22">
        <f t="shared" si="3"/>
        <v>7.1022727272727071E-3</v>
      </c>
      <c r="L54" s="29"/>
      <c r="O54" s="26">
        <v>704</v>
      </c>
      <c r="P54" s="26"/>
      <c r="Q54" s="59" t="s">
        <v>169</v>
      </c>
      <c r="R54" s="59" t="s">
        <v>170</v>
      </c>
      <c r="S54" s="60"/>
    </row>
    <row r="55" spans="1:19" ht="15.5" x14ac:dyDescent="0.35">
      <c r="A55" s="11">
        <v>6601</v>
      </c>
      <c r="B55" s="10" t="s">
        <v>46</v>
      </c>
      <c r="C55" s="43">
        <v>482</v>
      </c>
      <c r="D55" s="43">
        <v>436</v>
      </c>
      <c r="E55" s="43">
        <v>457</v>
      </c>
      <c r="F55" s="43" t="s">
        <v>240</v>
      </c>
      <c r="G55" s="64">
        <f t="shared" si="2"/>
        <v>-11</v>
      </c>
      <c r="H55" s="21">
        <f t="shared" si="3"/>
        <v>-2.4070021881838044E-2</v>
      </c>
      <c r="L55" s="29"/>
      <c r="O55" s="26">
        <v>457</v>
      </c>
      <c r="P55" s="26"/>
      <c r="Q55" s="59" t="s">
        <v>171</v>
      </c>
      <c r="R55" s="59" t="s">
        <v>172</v>
      </c>
      <c r="S55" s="60"/>
    </row>
    <row r="56" spans="1:19" ht="15.5" x14ac:dyDescent="0.35">
      <c r="A56" s="2">
        <v>6602</v>
      </c>
      <c r="B56" s="1" t="s">
        <v>47</v>
      </c>
      <c r="C56" s="41">
        <v>370</v>
      </c>
      <c r="D56" s="41">
        <v>371</v>
      </c>
      <c r="E56" s="41">
        <v>369</v>
      </c>
      <c r="F56" s="41" t="s">
        <v>174</v>
      </c>
      <c r="G56" s="65">
        <f t="shared" si="2"/>
        <v>0</v>
      </c>
      <c r="H56" s="22">
        <f t="shared" si="3"/>
        <v>0</v>
      </c>
      <c r="L56" s="29"/>
      <c r="O56" s="26">
        <v>369</v>
      </c>
      <c r="P56" s="26"/>
      <c r="Q56" s="59" t="s">
        <v>173</v>
      </c>
      <c r="R56" s="59" t="s">
        <v>174</v>
      </c>
      <c r="S56" s="60"/>
    </row>
    <row r="57" spans="1:19" ht="15.5" x14ac:dyDescent="0.35">
      <c r="A57" s="11">
        <v>6607</v>
      </c>
      <c r="B57" s="10" t="s">
        <v>48</v>
      </c>
      <c r="C57" s="43">
        <v>507</v>
      </c>
      <c r="D57" s="43">
        <v>476</v>
      </c>
      <c r="E57" s="43">
        <v>485</v>
      </c>
      <c r="F57" s="43" t="s">
        <v>241</v>
      </c>
      <c r="G57" s="64">
        <f t="shared" si="2"/>
        <v>-8</v>
      </c>
      <c r="H57" s="21">
        <f t="shared" si="3"/>
        <v>-1.6494845360824795E-2</v>
      </c>
      <c r="L57" s="29"/>
      <c r="O57" s="26">
        <v>485</v>
      </c>
      <c r="P57" s="26"/>
      <c r="Q57" s="59" t="s">
        <v>175</v>
      </c>
      <c r="R57" s="59" t="s">
        <v>176</v>
      </c>
      <c r="S57" s="60"/>
    </row>
    <row r="58" spans="1:19" ht="15.5" x14ac:dyDescent="0.35">
      <c r="A58" s="2">
        <v>6611</v>
      </c>
      <c r="B58" s="1" t="s">
        <v>49</v>
      </c>
      <c r="C58" s="41">
        <v>54</v>
      </c>
      <c r="D58" s="41">
        <v>56</v>
      </c>
      <c r="E58" s="41">
        <v>61</v>
      </c>
      <c r="F58" s="41" t="s">
        <v>178</v>
      </c>
      <c r="G58" s="65">
        <f t="shared" si="2"/>
        <v>-1</v>
      </c>
      <c r="H58" s="22">
        <f t="shared" si="3"/>
        <v>-1.6393442622950838E-2</v>
      </c>
      <c r="L58" s="29"/>
      <c r="O58" s="26">
        <v>61</v>
      </c>
      <c r="P58" s="26"/>
      <c r="Q58" s="59" t="s">
        <v>177</v>
      </c>
      <c r="R58" s="59" t="s">
        <v>178</v>
      </c>
      <c r="S58" s="60"/>
    </row>
    <row r="59" spans="1:19" ht="15.5" x14ac:dyDescent="0.35">
      <c r="A59" s="11">
        <v>6612</v>
      </c>
      <c r="B59" s="10" t="s">
        <v>50</v>
      </c>
      <c r="C59" s="43">
        <v>864</v>
      </c>
      <c r="D59" s="43">
        <v>853</v>
      </c>
      <c r="E59" s="43">
        <v>864</v>
      </c>
      <c r="F59" s="43" t="s">
        <v>242</v>
      </c>
      <c r="G59" s="64">
        <f t="shared" si="2"/>
        <v>5</v>
      </c>
      <c r="H59" s="21">
        <f t="shared" si="3"/>
        <v>5.7870370370369795E-3</v>
      </c>
      <c r="L59" s="29"/>
      <c r="O59" s="26">
        <v>864</v>
      </c>
      <c r="P59" s="26"/>
      <c r="Q59" s="59" t="s">
        <v>179</v>
      </c>
      <c r="R59" s="59" t="s">
        <v>180</v>
      </c>
      <c r="S59" s="60"/>
    </row>
    <row r="60" spans="1:19" ht="15.5" x14ac:dyDescent="0.35">
      <c r="A60" s="2">
        <v>6706</v>
      </c>
      <c r="B60" s="1" t="s">
        <v>51</v>
      </c>
      <c r="C60" s="41">
        <v>93</v>
      </c>
      <c r="D60" s="41">
        <v>95</v>
      </c>
      <c r="E60" s="41">
        <v>95</v>
      </c>
      <c r="F60" s="41" t="s">
        <v>182</v>
      </c>
      <c r="G60" s="65">
        <f t="shared" si="2"/>
        <v>-1</v>
      </c>
      <c r="H60" s="22">
        <f t="shared" si="3"/>
        <v>-1.0526315789473717E-2</v>
      </c>
      <c r="L60" s="29"/>
      <c r="O60" s="26">
        <v>95</v>
      </c>
      <c r="P60" s="26"/>
      <c r="Q60" s="59" t="s">
        <v>181</v>
      </c>
      <c r="R60" s="59" t="s">
        <v>182</v>
      </c>
      <c r="S60" s="60"/>
    </row>
    <row r="61" spans="1:19" ht="15.5" x14ac:dyDescent="0.35">
      <c r="A61" s="11">
        <v>6709</v>
      </c>
      <c r="B61" s="10" t="s">
        <v>52</v>
      </c>
      <c r="C61" s="43">
        <v>482</v>
      </c>
      <c r="D61" s="43">
        <v>503</v>
      </c>
      <c r="E61" s="43">
        <v>509</v>
      </c>
      <c r="F61" s="43" t="s">
        <v>243</v>
      </c>
      <c r="G61" s="64">
        <f t="shared" si="2"/>
        <v>-6</v>
      </c>
      <c r="H61" s="21">
        <f t="shared" si="3"/>
        <v>-1.1787819253438081E-2</v>
      </c>
      <c r="L61" s="29"/>
      <c r="O61" s="26">
        <v>509</v>
      </c>
      <c r="P61" s="26"/>
      <c r="Q61" s="59" t="s">
        <v>183</v>
      </c>
      <c r="R61" s="59" t="s">
        <v>184</v>
      </c>
      <c r="S61" s="60"/>
    </row>
    <row r="62" spans="1:19" ht="19.5" customHeight="1" x14ac:dyDescent="0.35">
      <c r="A62" s="3" t="s">
        <v>53</v>
      </c>
      <c r="B62" s="4"/>
      <c r="C62" s="42">
        <v>10740</v>
      </c>
      <c r="D62" s="42">
        <v>10849</v>
      </c>
      <c r="E62" s="42">
        <f>E63+E64+E65+E66</f>
        <v>11014</v>
      </c>
      <c r="F62" s="42">
        <f>F63+F64+F65+F66</f>
        <v>11020</v>
      </c>
      <c r="G62" s="66">
        <f t="shared" si="2"/>
        <v>6</v>
      </c>
      <c r="H62" s="31">
        <f t="shared" si="3"/>
        <v>5.4476121300162106E-4</v>
      </c>
      <c r="L62" s="29"/>
      <c r="O62" s="26"/>
      <c r="P62" s="26"/>
      <c r="Q62" s="26"/>
      <c r="R62" s="26"/>
      <c r="S62" s="60"/>
    </row>
    <row r="63" spans="1:19" ht="15.5" x14ac:dyDescent="0.35">
      <c r="A63" s="11">
        <v>7300</v>
      </c>
      <c r="B63" s="10" t="s">
        <v>54</v>
      </c>
      <c r="C63" s="43">
        <v>5073</v>
      </c>
      <c r="D63" s="43">
        <v>5088</v>
      </c>
      <c r="E63" s="43">
        <v>5187</v>
      </c>
      <c r="F63" s="43">
        <v>5215</v>
      </c>
      <c r="G63" s="64">
        <f t="shared" si="2"/>
        <v>28</v>
      </c>
      <c r="H63" s="21">
        <f t="shared" si="3"/>
        <v>5.3981106612686069E-3</v>
      </c>
      <c r="L63" s="29"/>
      <c r="O63" s="26">
        <v>5187</v>
      </c>
      <c r="P63" s="26"/>
      <c r="Q63" s="59" t="s">
        <v>185</v>
      </c>
      <c r="R63" s="59" t="s">
        <v>186</v>
      </c>
      <c r="S63" s="60"/>
    </row>
    <row r="64" spans="1:19" ht="15.5" x14ac:dyDescent="0.35">
      <c r="A64" s="2">
        <v>7400</v>
      </c>
      <c r="B64" s="1" t="s">
        <v>81</v>
      </c>
      <c r="C64" s="41">
        <v>4925</v>
      </c>
      <c r="D64" s="41">
        <v>5005</v>
      </c>
      <c r="E64" s="41">
        <v>5059</v>
      </c>
      <c r="F64" s="41">
        <v>5041</v>
      </c>
      <c r="G64" s="65">
        <f t="shared" si="2"/>
        <v>-18</v>
      </c>
      <c r="H64" s="22">
        <f t="shared" si="3"/>
        <v>-3.5580154180667733E-3</v>
      </c>
      <c r="L64" s="29"/>
      <c r="O64" s="26">
        <v>5059</v>
      </c>
      <c r="P64" s="26"/>
      <c r="Q64" s="59" t="s">
        <v>187</v>
      </c>
      <c r="R64" s="59" t="s">
        <v>188</v>
      </c>
      <c r="S64" s="60"/>
    </row>
    <row r="65" spans="1:19" ht="15.5" x14ac:dyDescent="0.35">
      <c r="A65" s="11">
        <v>7502</v>
      </c>
      <c r="B65" s="10" t="s">
        <v>55</v>
      </c>
      <c r="C65" s="43">
        <v>656</v>
      </c>
      <c r="D65" s="43">
        <v>658</v>
      </c>
      <c r="E65" s="43">
        <v>668</v>
      </c>
      <c r="F65" s="43" t="s">
        <v>244</v>
      </c>
      <c r="G65" s="64">
        <f t="shared" si="2"/>
        <v>-6</v>
      </c>
      <c r="H65" s="21">
        <f t="shared" si="3"/>
        <v>-8.9820359281437279E-3</v>
      </c>
      <c r="L65" s="29"/>
      <c r="O65" s="26">
        <v>668</v>
      </c>
      <c r="P65" s="26"/>
      <c r="Q65" s="59" t="s">
        <v>189</v>
      </c>
      <c r="R65" s="59" t="s">
        <v>190</v>
      </c>
      <c r="S65" s="60"/>
    </row>
    <row r="66" spans="1:19" ht="15.5" x14ac:dyDescent="0.35">
      <c r="A66" s="2">
        <v>7505</v>
      </c>
      <c r="B66" s="1" t="s">
        <v>56</v>
      </c>
      <c r="C66" s="41">
        <v>86</v>
      </c>
      <c r="D66" s="41">
        <v>98</v>
      </c>
      <c r="E66" s="41">
        <v>100</v>
      </c>
      <c r="F66" s="41" t="s">
        <v>245</v>
      </c>
      <c r="G66" s="65">
        <f t="shared" si="2"/>
        <v>2</v>
      </c>
      <c r="H66" s="22">
        <f t="shared" si="3"/>
        <v>2.0000000000000018E-2</v>
      </c>
      <c r="L66" s="29"/>
      <c r="O66" s="26">
        <v>100</v>
      </c>
      <c r="P66" s="26"/>
      <c r="Q66" s="59" t="s">
        <v>191</v>
      </c>
      <c r="R66" s="59" t="s">
        <v>192</v>
      </c>
      <c r="S66" s="60"/>
    </row>
    <row r="67" spans="1:19" ht="20.25" customHeight="1" x14ac:dyDescent="0.35">
      <c r="A67" s="8" t="s">
        <v>58</v>
      </c>
      <c r="B67" s="24"/>
      <c r="C67" s="46">
        <v>30829</v>
      </c>
      <c r="D67" s="46">
        <v>31358</v>
      </c>
      <c r="E67" s="46">
        <f>E68+E69+E70+E71+E72+E73+E74+E75+E76+E77+E78+E79+E80+E81+E82</f>
        <v>32380</v>
      </c>
      <c r="F67" s="46">
        <f>F68+F69+F70+F71+F72+F73+F74+F75+F76+F77+F78+F79+F80+F81+F82</f>
        <v>32501</v>
      </c>
      <c r="G67" s="67">
        <f t="shared" si="2"/>
        <v>121</v>
      </c>
      <c r="H67" s="32">
        <f t="shared" si="3"/>
        <v>3.7368746139592179E-3</v>
      </c>
      <c r="K67"/>
      <c r="L67"/>
      <c r="O67" s="26"/>
      <c r="P67" s="26"/>
      <c r="Q67" s="26"/>
      <c r="R67" s="26"/>
      <c r="S67" s="60"/>
    </row>
    <row r="68" spans="1:19" ht="15.5" x14ac:dyDescent="0.35">
      <c r="A68" s="2">
        <v>8000</v>
      </c>
      <c r="B68" s="1" t="s">
        <v>59</v>
      </c>
      <c r="C68" s="41">
        <v>4358</v>
      </c>
      <c r="D68" s="41">
        <v>4330</v>
      </c>
      <c r="E68" s="41">
        <v>4416</v>
      </c>
      <c r="F68" s="41" t="s">
        <v>246</v>
      </c>
      <c r="G68" s="65">
        <f t="shared" si="2"/>
        <v>22</v>
      </c>
      <c r="H68" s="23">
        <f t="shared" si="3"/>
        <v>4.9818840579709534E-3</v>
      </c>
      <c r="K68"/>
      <c r="L68"/>
      <c r="O68" s="26">
        <v>4416</v>
      </c>
      <c r="P68" s="26"/>
      <c r="Q68" s="59" t="s">
        <v>193</v>
      </c>
      <c r="R68" s="59" t="s">
        <v>194</v>
      </c>
      <c r="S68" s="60"/>
    </row>
    <row r="69" spans="1:19" ht="15.5" x14ac:dyDescent="0.35">
      <c r="A69" s="11">
        <v>8200</v>
      </c>
      <c r="B69" s="10" t="s">
        <v>60</v>
      </c>
      <c r="C69" s="43">
        <v>10055</v>
      </c>
      <c r="D69" s="43">
        <v>10425</v>
      </c>
      <c r="E69" s="43">
        <v>10794</v>
      </c>
      <c r="F69" s="43">
        <v>10873</v>
      </c>
      <c r="G69" s="64">
        <f t="shared" si="2"/>
        <v>79</v>
      </c>
      <c r="H69" s="21">
        <f t="shared" si="3"/>
        <v>7.3188808597368649E-3</v>
      </c>
      <c r="K69"/>
      <c r="L69"/>
      <c r="O69" s="26">
        <v>10794</v>
      </c>
      <c r="P69" s="26"/>
      <c r="Q69" s="59" t="s">
        <v>195</v>
      </c>
      <c r="R69" s="59" t="s">
        <v>196</v>
      </c>
      <c r="S69" s="60"/>
    </row>
    <row r="70" spans="1:19" ht="15.5" x14ac:dyDescent="0.35">
      <c r="A70" s="34">
        <v>8401</v>
      </c>
      <c r="B70" s="1" t="s">
        <v>57</v>
      </c>
      <c r="C70" s="41">
        <v>2435</v>
      </c>
      <c r="D70" s="41">
        <v>2396</v>
      </c>
      <c r="E70" s="41">
        <v>2450</v>
      </c>
      <c r="F70" s="41" t="s">
        <v>247</v>
      </c>
      <c r="G70" s="65">
        <f t="shared" ref="G70:G82" si="4">F70-E70</f>
        <v>-9</v>
      </c>
      <c r="H70" s="36">
        <f t="shared" ref="H70:H82" si="5">F70/E70-1</f>
        <v>-3.6734693877551461E-3</v>
      </c>
      <c r="K70"/>
      <c r="L70"/>
      <c r="O70" s="26">
        <v>2450</v>
      </c>
      <c r="P70" s="26"/>
      <c r="Q70" s="59" t="s">
        <v>197</v>
      </c>
      <c r="R70" s="59" t="s">
        <v>198</v>
      </c>
      <c r="S70" s="60"/>
    </row>
    <row r="71" spans="1:19" ht="15.5" x14ac:dyDescent="0.35">
      <c r="A71" s="11">
        <v>8508</v>
      </c>
      <c r="B71" s="10" t="s">
        <v>61</v>
      </c>
      <c r="C71" s="43">
        <v>717</v>
      </c>
      <c r="D71" s="43">
        <v>764</v>
      </c>
      <c r="E71" s="43">
        <v>808</v>
      </c>
      <c r="F71" s="43" t="s">
        <v>248</v>
      </c>
      <c r="G71" s="64">
        <f t="shared" si="4"/>
        <v>11</v>
      </c>
      <c r="H71" s="21">
        <f t="shared" si="5"/>
        <v>1.3613861386138515E-2</v>
      </c>
      <c r="K71"/>
      <c r="L71"/>
      <c r="O71" s="26">
        <v>808</v>
      </c>
      <c r="P71" s="26"/>
      <c r="Q71" s="59" t="s">
        <v>199</v>
      </c>
      <c r="R71" s="59" t="s">
        <v>200</v>
      </c>
      <c r="S71" s="60"/>
    </row>
    <row r="72" spans="1:19" ht="15.5" x14ac:dyDescent="0.35">
      <c r="A72" s="34">
        <v>8509</v>
      </c>
      <c r="B72" s="35" t="s">
        <v>62</v>
      </c>
      <c r="C72" s="47">
        <v>626</v>
      </c>
      <c r="D72" s="47">
        <v>629</v>
      </c>
      <c r="E72" s="47">
        <v>647</v>
      </c>
      <c r="F72" s="47" t="s">
        <v>249</v>
      </c>
      <c r="G72" s="68">
        <f t="shared" si="4"/>
        <v>-18</v>
      </c>
      <c r="H72" s="36">
        <f t="shared" si="5"/>
        <v>-2.7820710973724849E-2</v>
      </c>
      <c r="K72"/>
      <c r="L72"/>
      <c r="O72" s="26">
        <v>647</v>
      </c>
      <c r="P72" s="26"/>
      <c r="Q72" s="59" t="s">
        <v>201</v>
      </c>
      <c r="R72" s="59" t="s">
        <v>202</v>
      </c>
      <c r="S72" s="60"/>
    </row>
    <row r="73" spans="1:19" ht="15.5" x14ac:dyDescent="0.35">
      <c r="A73" s="11">
        <v>8610</v>
      </c>
      <c r="B73" s="10" t="s">
        <v>63</v>
      </c>
      <c r="C73" s="43">
        <v>251</v>
      </c>
      <c r="D73" s="43">
        <v>274</v>
      </c>
      <c r="E73" s="43">
        <v>261</v>
      </c>
      <c r="F73" s="43" t="s">
        <v>250</v>
      </c>
      <c r="G73" s="64">
        <f t="shared" si="4"/>
        <v>-2</v>
      </c>
      <c r="H73" s="21">
        <f t="shared" si="5"/>
        <v>-7.6628352490420992E-3</v>
      </c>
      <c r="K73"/>
      <c r="L73"/>
      <c r="O73" s="26">
        <v>261</v>
      </c>
      <c r="P73" s="26"/>
      <c r="Q73" s="59" t="s">
        <v>203</v>
      </c>
      <c r="R73" s="59" t="s">
        <v>204</v>
      </c>
      <c r="S73" s="60"/>
    </row>
    <row r="74" spans="1:19" ht="15.5" x14ac:dyDescent="0.35">
      <c r="A74" s="34">
        <v>8613</v>
      </c>
      <c r="B74" s="35" t="s">
        <v>64</v>
      </c>
      <c r="C74" s="47">
        <v>1960</v>
      </c>
      <c r="D74" s="47">
        <v>1938</v>
      </c>
      <c r="E74" s="47">
        <v>1977</v>
      </c>
      <c r="F74" s="47" t="s">
        <v>251</v>
      </c>
      <c r="G74" s="68">
        <f t="shared" si="4"/>
        <v>-14</v>
      </c>
      <c r="H74" s="36">
        <f t="shared" si="5"/>
        <v>-7.0814365199797225E-3</v>
      </c>
      <c r="K74"/>
      <c r="L74"/>
      <c r="O74" s="26">
        <v>1977</v>
      </c>
      <c r="P74" s="26"/>
      <c r="Q74" s="59" t="s">
        <v>205</v>
      </c>
      <c r="R74" s="59" t="s">
        <v>206</v>
      </c>
      <c r="S74" s="60"/>
    </row>
    <row r="75" spans="1:19" ht="15.5" x14ac:dyDescent="0.35">
      <c r="A75" s="11">
        <v>8614</v>
      </c>
      <c r="B75" s="10" t="s">
        <v>65</v>
      </c>
      <c r="C75" s="43">
        <v>1684</v>
      </c>
      <c r="D75" s="43">
        <v>1744</v>
      </c>
      <c r="E75" s="43">
        <v>1806</v>
      </c>
      <c r="F75" s="43">
        <v>1827</v>
      </c>
      <c r="G75" s="64">
        <f t="shared" si="4"/>
        <v>21</v>
      </c>
      <c r="H75" s="21">
        <f t="shared" si="5"/>
        <v>1.1627906976744207E-2</v>
      </c>
      <c r="K75"/>
      <c r="L75"/>
      <c r="O75" s="26">
        <v>1806</v>
      </c>
      <c r="P75" s="26"/>
      <c r="Q75" s="59" t="s">
        <v>207</v>
      </c>
      <c r="R75" s="59" t="s">
        <v>208</v>
      </c>
      <c r="S75" s="60"/>
    </row>
    <row r="76" spans="1:19" ht="15.5" x14ac:dyDescent="0.35">
      <c r="A76" s="34">
        <v>8710</v>
      </c>
      <c r="B76" s="35" t="s">
        <v>66</v>
      </c>
      <c r="C76" s="47">
        <v>817</v>
      </c>
      <c r="D76" s="47">
        <v>823</v>
      </c>
      <c r="E76" s="47">
        <v>828</v>
      </c>
      <c r="F76" s="47" t="s">
        <v>252</v>
      </c>
      <c r="G76" s="68">
        <f t="shared" si="4"/>
        <v>-4</v>
      </c>
      <c r="H76" s="36">
        <f t="shared" si="5"/>
        <v>-4.8309178743961567E-3</v>
      </c>
      <c r="K76"/>
      <c r="L76"/>
      <c r="O76" s="26">
        <v>828</v>
      </c>
      <c r="P76" s="26"/>
      <c r="Q76" s="59" t="s">
        <v>209</v>
      </c>
      <c r="R76" s="59" t="s">
        <v>210</v>
      </c>
      <c r="S76" s="60"/>
    </row>
    <row r="77" spans="1:19" ht="15.5" x14ac:dyDescent="0.35">
      <c r="A77" s="11">
        <v>8716</v>
      </c>
      <c r="B77" s="10" t="s">
        <v>67</v>
      </c>
      <c r="C77" s="43">
        <v>2697</v>
      </c>
      <c r="D77" s="43">
        <v>2771</v>
      </c>
      <c r="E77" s="43">
        <v>2980</v>
      </c>
      <c r="F77" s="43">
        <v>3003</v>
      </c>
      <c r="G77" s="64">
        <f t="shared" si="4"/>
        <v>23</v>
      </c>
      <c r="H77" s="21">
        <f t="shared" si="5"/>
        <v>7.7181208053691552E-3</v>
      </c>
      <c r="L77" s="29"/>
      <c r="O77" s="26">
        <v>2980</v>
      </c>
      <c r="P77" s="26"/>
      <c r="Q77" s="59" t="s">
        <v>211</v>
      </c>
      <c r="R77" s="59" t="s">
        <v>212</v>
      </c>
      <c r="S77" s="60"/>
    </row>
    <row r="78" spans="1:19" ht="15.5" x14ac:dyDescent="0.35">
      <c r="A78" s="34">
        <v>8717</v>
      </c>
      <c r="B78" s="35" t="s">
        <v>68</v>
      </c>
      <c r="C78" s="47">
        <v>2273</v>
      </c>
      <c r="D78" s="47">
        <v>2323</v>
      </c>
      <c r="E78" s="47">
        <v>2465</v>
      </c>
      <c r="F78" s="47">
        <v>2462</v>
      </c>
      <c r="G78" s="68">
        <f t="shared" si="4"/>
        <v>-3</v>
      </c>
      <c r="H78" s="36">
        <f t="shared" si="5"/>
        <v>-1.2170385395537942E-3</v>
      </c>
      <c r="L78" s="29"/>
      <c r="O78" s="26">
        <v>2465</v>
      </c>
      <c r="P78" s="26"/>
      <c r="Q78" s="59" t="s">
        <v>213</v>
      </c>
      <c r="R78" s="59" t="s">
        <v>214</v>
      </c>
      <c r="S78" s="60"/>
    </row>
    <row r="79" spans="1:19" ht="15.5" x14ac:dyDescent="0.35">
      <c r="A79" s="13">
        <v>8719</v>
      </c>
      <c r="B79" s="14" t="s">
        <v>69</v>
      </c>
      <c r="C79" s="43">
        <v>494</v>
      </c>
      <c r="D79" s="43">
        <v>497</v>
      </c>
      <c r="E79" s="48">
        <v>530</v>
      </c>
      <c r="F79" s="48" t="s">
        <v>253</v>
      </c>
      <c r="G79" s="64">
        <f t="shared" si="4"/>
        <v>-13</v>
      </c>
      <c r="H79" s="21">
        <f t="shared" si="5"/>
        <v>-2.4528301886792447E-2</v>
      </c>
      <c r="L79" s="29"/>
      <c r="O79" s="26">
        <v>530</v>
      </c>
      <c r="P79" s="26"/>
      <c r="Q79" s="59" t="s">
        <v>215</v>
      </c>
      <c r="R79" s="59" t="s">
        <v>216</v>
      </c>
      <c r="S79" s="60"/>
    </row>
    <row r="80" spans="1:19" ht="15.5" x14ac:dyDescent="0.35">
      <c r="A80" s="37">
        <v>8720</v>
      </c>
      <c r="B80" s="38" t="s">
        <v>70</v>
      </c>
      <c r="C80" s="47">
        <v>611</v>
      </c>
      <c r="D80" s="47">
        <v>587</v>
      </c>
      <c r="E80" s="49">
        <v>565</v>
      </c>
      <c r="F80" s="49" t="s">
        <v>254</v>
      </c>
      <c r="G80" s="68">
        <f t="shared" si="4"/>
        <v>11</v>
      </c>
      <c r="H80" s="36">
        <f t="shared" si="5"/>
        <v>1.9469026548672552E-2</v>
      </c>
      <c r="L80" s="29"/>
      <c r="O80" s="26">
        <v>565</v>
      </c>
      <c r="P80" s="26"/>
      <c r="Q80" s="59" t="s">
        <v>217</v>
      </c>
      <c r="R80" s="59" t="s">
        <v>218</v>
      </c>
      <c r="S80" s="60"/>
    </row>
    <row r="81" spans="1:19" ht="15.5" x14ac:dyDescent="0.35">
      <c r="A81" s="13">
        <v>8721</v>
      </c>
      <c r="B81" s="14" t="s">
        <v>71</v>
      </c>
      <c r="C81" s="43">
        <v>1162</v>
      </c>
      <c r="D81" s="43">
        <v>1160</v>
      </c>
      <c r="E81" s="48">
        <v>1156</v>
      </c>
      <c r="F81" s="48">
        <v>1172</v>
      </c>
      <c r="G81" s="64">
        <f t="shared" si="4"/>
        <v>16</v>
      </c>
      <c r="H81" s="21">
        <f t="shared" si="5"/>
        <v>1.384083044982698E-2</v>
      </c>
      <c r="L81" s="29"/>
      <c r="O81" s="26">
        <v>1156</v>
      </c>
      <c r="P81" s="26"/>
      <c r="Q81" s="59" t="s">
        <v>219</v>
      </c>
      <c r="R81" s="59" t="s">
        <v>220</v>
      </c>
      <c r="S81" s="60"/>
    </row>
    <row r="82" spans="1:19" ht="15.5" x14ac:dyDescent="0.35">
      <c r="A82" s="37">
        <v>8722</v>
      </c>
      <c r="B82" s="38" t="s">
        <v>72</v>
      </c>
      <c r="C82" s="47">
        <v>689</v>
      </c>
      <c r="D82" s="47">
        <v>697</v>
      </c>
      <c r="E82" s="49">
        <v>697</v>
      </c>
      <c r="F82" s="49" t="s">
        <v>222</v>
      </c>
      <c r="G82" s="68">
        <f t="shared" si="4"/>
        <v>1</v>
      </c>
      <c r="H82" s="36">
        <f t="shared" si="5"/>
        <v>1.4347202295552641E-3</v>
      </c>
      <c r="O82" s="26">
        <v>697</v>
      </c>
      <c r="P82" s="26"/>
      <c r="Q82" s="59" t="s">
        <v>221</v>
      </c>
      <c r="R82" s="59" t="s">
        <v>224</v>
      </c>
      <c r="S82" s="60"/>
    </row>
    <row r="83" spans="1:19" ht="8.25" customHeight="1" x14ac:dyDescent="0.35">
      <c r="A83" s="2"/>
      <c r="B83" s="1"/>
      <c r="C83" s="41"/>
      <c r="D83" s="41"/>
      <c r="E83" s="41"/>
      <c r="F83" s="41"/>
      <c r="G83" s="69"/>
      <c r="H83" s="18"/>
      <c r="J83" s="40"/>
      <c r="L83" s="29"/>
    </row>
    <row r="84" spans="1:19" ht="16" thickBot="1" x14ac:dyDescent="0.4">
      <c r="A84" s="15" t="s">
        <v>73</v>
      </c>
      <c r="B84" s="16"/>
      <c r="C84" s="50">
        <f t="shared" ref="C84:E84" si="6">C67+C62+C48+C40+C30+C19+C14+C6</f>
        <v>364128</v>
      </c>
      <c r="D84" s="50">
        <f>D67+D62+D48+D40+D30+D19+D14+D6</f>
        <v>368609</v>
      </c>
      <c r="E84" s="50">
        <f t="shared" si="6"/>
        <v>376030</v>
      </c>
      <c r="F84" s="50">
        <f>F67+F62+F48+F40+F30+F19+F14+F6</f>
        <v>376989</v>
      </c>
      <c r="G84" s="70">
        <f>G67+G62+G48+G40+G30+G19+G14+G6</f>
        <v>959</v>
      </c>
      <c r="H84" s="19">
        <f>F84/E84-1</f>
        <v>2.5503284312422547E-3</v>
      </c>
      <c r="J84" s="40"/>
      <c r="L84" s="29"/>
    </row>
    <row r="85" spans="1:19" ht="1.5" customHeight="1" thickTop="1" x14ac:dyDescent="0.35">
      <c r="A85" s="2"/>
      <c r="B85" s="1"/>
      <c r="C85" s="41"/>
      <c r="D85" s="41"/>
      <c r="E85" s="17"/>
      <c r="F85" s="17"/>
      <c r="G85" s="2"/>
      <c r="H85" s="17"/>
      <c r="J85" s="40"/>
      <c r="L85" s="29"/>
    </row>
    <row r="86" spans="1:19" ht="18" customHeight="1" x14ac:dyDescent="0.35">
      <c r="A86" s="25" t="s">
        <v>225</v>
      </c>
      <c r="B86" s="1"/>
      <c r="C86" s="41"/>
      <c r="D86" s="41"/>
      <c r="E86" s="17"/>
      <c r="F86" s="17"/>
      <c r="G86" s="2"/>
      <c r="H86" s="17"/>
      <c r="L86" s="29"/>
    </row>
    <row r="87" spans="1:19" x14ac:dyDescent="0.35">
      <c r="A87" s="2"/>
      <c r="B87" s="1"/>
      <c r="C87" s="41"/>
      <c r="D87" s="41"/>
      <c r="E87" s="17"/>
      <c r="F87" s="17"/>
      <c r="G87" s="2"/>
      <c r="H87" s="17"/>
      <c r="L87" s="29"/>
    </row>
    <row r="88" spans="1:19" x14ac:dyDescent="0.35">
      <c r="A88" s="2"/>
      <c r="B88" s="1"/>
      <c r="C88" s="41"/>
      <c r="D88" s="41"/>
      <c r="E88" s="17"/>
      <c r="F88" s="17"/>
      <c r="G88" s="2"/>
      <c r="H88" s="17"/>
      <c r="L88" s="29"/>
    </row>
    <row r="89" spans="1:19" x14ac:dyDescent="0.35">
      <c r="A89" s="2"/>
      <c r="B89" s="1"/>
      <c r="C89" s="41"/>
      <c r="D89" s="41"/>
      <c r="E89" s="17"/>
      <c r="F89" s="17"/>
      <c r="G89" s="2"/>
      <c r="H89" s="17"/>
      <c r="L89" s="29"/>
    </row>
    <row r="90" spans="1:19" x14ac:dyDescent="0.35">
      <c r="A90" s="2"/>
      <c r="B90" s="1"/>
      <c r="C90" s="41"/>
      <c r="D90" s="41"/>
      <c r="E90" s="17"/>
      <c r="F90" s="17"/>
      <c r="G90" s="2"/>
      <c r="H90" s="17"/>
      <c r="L90" s="29"/>
    </row>
    <row r="91" spans="1:19" x14ac:dyDescent="0.35">
      <c r="A91" s="2"/>
      <c r="B91" s="1"/>
      <c r="C91" s="41"/>
      <c r="D91" s="41"/>
      <c r="E91" s="17"/>
      <c r="F91" s="17"/>
      <c r="G91" s="2"/>
      <c r="H91" s="17"/>
      <c r="L91" s="29"/>
    </row>
    <row r="92" spans="1:19" x14ac:dyDescent="0.35">
      <c r="A92" s="2"/>
      <c r="B92" s="1"/>
      <c r="C92" s="41"/>
      <c r="D92" s="41"/>
      <c r="E92" s="17"/>
      <c r="F92" s="17"/>
      <c r="G92" s="2"/>
      <c r="H92" s="17"/>
      <c r="L92" s="29"/>
    </row>
    <row r="93" spans="1:19" x14ac:dyDescent="0.35">
      <c r="A93" s="2"/>
      <c r="B93" s="1"/>
      <c r="C93" s="41"/>
      <c r="D93" s="41"/>
      <c r="E93" s="17"/>
      <c r="F93" s="17"/>
      <c r="G93" s="2"/>
      <c r="H93" s="17"/>
      <c r="L93" s="29"/>
    </row>
    <row r="94" spans="1:19" x14ac:dyDescent="0.35">
      <c r="A94" s="2"/>
      <c r="B94" s="1"/>
      <c r="C94" s="41"/>
      <c r="D94" s="41"/>
      <c r="E94" s="17"/>
      <c r="F94" s="17"/>
      <c r="G94" s="2"/>
      <c r="H94" s="17"/>
      <c r="L94" s="29"/>
    </row>
    <row r="95" spans="1:19" x14ac:dyDescent="0.35">
      <c r="A95" s="2"/>
      <c r="B95" s="1"/>
      <c r="C95" s="41"/>
      <c r="D95" s="41"/>
      <c r="E95" s="17"/>
      <c r="F95" s="17"/>
      <c r="G95" s="2"/>
      <c r="H95" s="17"/>
      <c r="L95" s="29"/>
    </row>
    <row r="96" spans="1:19" x14ac:dyDescent="0.35">
      <c r="A96" s="2"/>
      <c r="B96" s="1"/>
      <c r="C96" s="41"/>
      <c r="D96" s="41"/>
      <c r="E96" s="17"/>
      <c r="F96" s="17"/>
      <c r="G96" s="2"/>
      <c r="H96" s="17"/>
      <c r="L96" s="29"/>
    </row>
    <row r="97" spans="1:12" x14ac:dyDescent="0.35">
      <c r="A97" s="2"/>
      <c r="B97" s="1"/>
      <c r="C97" s="41"/>
      <c r="D97" s="41"/>
      <c r="E97" s="17"/>
      <c r="F97" s="17"/>
      <c r="G97" s="2"/>
      <c r="H97" s="17"/>
      <c r="L97" s="29"/>
    </row>
    <row r="98" spans="1:12" x14ac:dyDescent="0.35">
      <c r="A98" s="2"/>
      <c r="B98" s="1"/>
      <c r="C98" s="41"/>
      <c r="D98" s="41"/>
      <c r="E98" s="17"/>
      <c r="F98" s="17"/>
      <c r="G98" s="2"/>
      <c r="H98" s="17"/>
      <c r="L98" s="29"/>
    </row>
    <row r="99" spans="1:12" x14ac:dyDescent="0.35">
      <c r="A99" s="2"/>
      <c r="B99" s="1"/>
      <c r="C99" s="41"/>
      <c r="D99" s="41"/>
      <c r="E99" s="17"/>
      <c r="F99" s="17"/>
      <c r="G99" s="2"/>
      <c r="H99" s="17"/>
    </row>
    <row r="100" spans="1:12" x14ac:dyDescent="0.35">
      <c r="A100" s="2"/>
      <c r="B100" s="1"/>
      <c r="C100" s="41"/>
      <c r="D100" s="41"/>
      <c r="E100" s="17"/>
      <c r="F100" s="17"/>
      <c r="G100" s="2"/>
      <c r="H100" s="17"/>
      <c r="L100" s="29"/>
    </row>
    <row r="101" spans="1:12" x14ac:dyDescent="0.35">
      <c r="A101" s="2"/>
      <c r="B101" s="1"/>
      <c r="C101" s="41"/>
      <c r="D101" s="41"/>
      <c r="E101" s="17"/>
      <c r="F101" s="17"/>
      <c r="G101" s="2"/>
      <c r="H101" s="17"/>
      <c r="L101" s="29"/>
    </row>
    <row r="102" spans="1:12" x14ac:dyDescent="0.35">
      <c r="A102" s="2"/>
      <c r="B102" s="1"/>
      <c r="C102" s="41"/>
      <c r="D102" s="41"/>
      <c r="E102" s="17"/>
      <c r="F102" s="17"/>
      <c r="G102" s="2"/>
      <c r="H102" s="17"/>
      <c r="L102" s="29"/>
    </row>
    <row r="103" spans="1:12" x14ac:dyDescent="0.35">
      <c r="A103" s="2"/>
      <c r="B103" s="1"/>
      <c r="C103" s="41"/>
      <c r="D103" s="41"/>
      <c r="E103" s="17"/>
      <c r="F103" s="17"/>
      <c r="G103" s="2"/>
      <c r="H103" s="17"/>
      <c r="L103" s="29"/>
    </row>
    <row r="104" spans="1:12" x14ac:dyDescent="0.35">
      <c r="A104" s="2"/>
      <c r="B104" s="1"/>
      <c r="C104" s="41"/>
      <c r="D104" s="41"/>
      <c r="E104" s="17"/>
      <c r="F104" s="17"/>
      <c r="G104" s="2"/>
      <c r="H104" s="17"/>
      <c r="L104" s="29"/>
    </row>
    <row r="105" spans="1:12" x14ac:dyDescent="0.35">
      <c r="A105" s="2"/>
      <c r="B105" s="1"/>
      <c r="C105" s="41"/>
      <c r="D105" s="41"/>
      <c r="E105" s="17"/>
      <c r="F105" s="17"/>
      <c r="G105" s="2"/>
      <c r="H105" s="17"/>
      <c r="L105" s="29"/>
    </row>
    <row r="106" spans="1:12" x14ac:dyDescent="0.35">
      <c r="A106" s="2"/>
      <c r="B106" s="1"/>
      <c r="C106" s="41"/>
      <c r="D106" s="41"/>
      <c r="E106" s="17"/>
      <c r="F106" s="17"/>
      <c r="G106" s="2"/>
      <c r="H106" s="17"/>
      <c r="L106" s="29"/>
    </row>
    <row r="107" spans="1:12" x14ac:dyDescent="0.35">
      <c r="A107" s="2"/>
      <c r="B107" s="1"/>
      <c r="C107" s="41"/>
      <c r="D107" s="41"/>
      <c r="E107" s="17"/>
      <c r="F107" s="17"/>
      <c r="G107" s="2"/>
      <c r="H107" s="17"/>
      <c r="L107" s="29"/>
    </row>
    <row r="108" spans="1:12" x14ac:dyDescent="0.35">
      <c r="A108" s="2"/>
      <c r="B108" s="1"/>
      <c r="C108" s="41"/>
      <c r="D108" s="41"/>
      <c r="E108" s="17"/>
      <c r="F108" s="17"/>
      <c r="G108" s="2"/>
      <c r="H108" s="17"/>
      <c r="L108" s="29"/>
    </row>
    <row r="109" spans="1:12" x14ac:dyDescent="0.35">
      <c r="A109" s="2"/>
      <c r="B109" s="1"/>
      <c r="C109" s="41"/>
      <c r="D109" s="41"/>
      <c r="E109" s="17"/>
      <c r="F109" s="17"/>
      <c r="G109" s="2"/>
      <c r="H109" s="17"/>
      <c r="L109" s="29"/>
    </row>
    <row r="110" spans="1:12" x14ac:dyDescent="0.35">
      <c r="A110" s="2"/>
      <c r="B110" s="1"/>
      <c r="C110" s="41"/>
      <c r="D110" s="41"/>
      <c r="E110" s="17"/>
      <c r="F110" s="17"/>
      <c r="G110" s="2"/>
      <c r="H110" s="17"/>
      <c r="L110" s="29"/>
    </row>
    <row r="111" spans="1:12" x14ac:dyDescent="0.35">
      <c r="A111" s="2"/>
      <c r="B111" s="1"/>
      <c r="L111" s="29"/>
    </row>
    <row r="112" spans="1:12" x14ac:dyDescent="0.35">
      <c r="A112" s="2"/>
      <c r="B112" s="1"/>
      <c r="L112" s="29"/>
    </row>
    <row r="113" spans="1:12" x14ac:dyDescent="0.35">
      <c r="A113" s="2"/>
      <c r="B113" s="1"/>
      <c r="L113" s="29"/>
    </row>
    <row r="114" spans="1:12" x14ac:dyDescent="0.35">
      <c r="A114" s="2"/>
      <c r="B114" s="1"/>
      <c r="L114" s="29"/>
    </row>
    <row r="115" spans="1:12" x14ac:dyDescent="0.35">
      <c r="A115" s="2"/>
      <c r="B115" s="1"/>
      <c r="L115" s="29"/>
    </row>
    <row r="116" spans="1:12" x14ac:dyDescent="0.35">
      <c r="A116" s="2"/>
      <c r="B116" s="1"/>
      <c r="L116" s="29"/>
    </row>
    <row r="117" spans="1:12" x14ac:dyDescent="0.35">
      <c r="A117" s="2"/>
      <c r="B117" s="1"/>
      <c r="L117" s="29"/>
    </row>
    <row r="118" spans="1:12" x14ac:dyDescent="0.35">
      <c r="A118" s="2"/>
      <c r="B118" s="1"/>
      <c r="L118" s="29"/>
    </row>
    <row r="119" spans="1:12" x14ac:dyDescent="0.35">
      <c r="L119" s="29"/>
    </row>
    <row r="120" spans="1:12" x14ac:dyDescent="0.35">
      <c r="L120" s="29"/>
    </row>
    <row r="121" spans="1:12" x14ac:dyDescent="0.35">
      <c r="L121" s="29"/>
    </row>
    <row r="122" spans="1:12" x14ac:dyDescent="0.35">
      <c r="L122" s="29"/>
    </row>
    <row r="123" spans="1:12" x14ac:dyDescent="0.35">
      <c r="L123" s="29"/>
    </row>
    <row r="124" spans="1:12" x14ac:dyDescent="0.35">
      <c r="L124" s="29"/>
    </row>
    <row r="125" spans="1:12" x14ac:dyDescent="0.35">
      <c r="L125" s="29"/>
    </row>
    <row r="126" spans="1:12" x14ac:dyDescent="0.35">
      <c r="L126" s="29"/>
    </row>
    <row r="127" spans="1:12" x14ac:dyDescent="0.35">
      <c r="L127" s="29"/>
    </row>
    <row r="128" spans="1:12" x14ac:dyDescent="0.35">
      <c r="L128" s="29"/>
    </row>
    <row r="129" spans="12:12" x14ac:dyDescent="0.35">
      <c r="L129" s="29"/>
    </row>
    <row r="130" spans="12:12" x14ac:dyDescent="0.35">
      <c r="L130" s="29"/>
    </row>
    <row r="131" spans="12:12" x14ac:dyDescent="0.35">
      <c r="L131" s="29"/>
    </row>
    <row r="132" spans="12:12" x14ac:dyDescent="0.35">
      <c r="L132" s="29"/>
    </row>
    <row r="133" spans="12:12" x14ac:dyDescent="0.35">
      <c r="L133" s="29"/>
    </row>
    <row r="134" spans="12:12" x14ac:dyDescent="0.35">
      <c r="L134" s="29"/>
    </row>
    <row r="135" spans="12:12" x14ac:dyDescent="0.35">
      <c r="L135" s="29"/>
    </row>
    <row r="136" spans="12:12" x14ac:dyDescent="0.35">
      <c r="L136" s="29"/>
    </row>
    <row r="137" spans="12:12" x14ac:dyDescent="0.35">
      <c r="L137" s="29"/>
    </row>
    <row r="138" spans="12:12" x14ac:dyDescent="0.35">
      <c r="L138" s="29"/>
    </row>
    <row r="139" spans="12:12" x14ac:dyDescent="0.35">
      <c r="L139" s="29"/>
    </row>
    <row r="140" spans="12:12" x14ac:dyDescent="0.35">
      <c r="L140" s="29"/>
    </row>
    <row r="141" spans="12:12" x14ac:dyDescent="0.35">
      <c r="L141" s="29"/>
    </row>
    <row r="142" spans="12:12" x14ac:dyDescent="0.35">
      <c r="L142" s="29"/>
    </row>
    <row r="143" spans="12:12" x14ac:dyDescent="0.35">
      <c r="L143" s="29"/>
    </row>
    <row r="144" spans="12:12" x14ac:dyDescent="0.35">
      <c r="L144" s="29"/>
    </row>
    <row r="145" spans="12:12" x14ac:dyDescent="0.35">
      <c r="L145" s="29"/>
    </row>
    <row r="146" spans="12:12" x14ac:dyDescent="0.35">
      <c r="L146" s="29"/>
    </row>
    <row r="147" spans="12:12" x14ac:dyDescent="0.35">
      <c r="L147" s="29"/>
    </row>
    <row r="148" spans="12:12" x14ac:dyDescent="0.35">
      <c r="L148" s="29"/>
    </row>
    <row r="149" spans="12:12" x14ac:dyDescent="0.35">
      <c r="L149" s="29"/>
    </row>
    <row r="150" spans="12:12" x14ac:dyDescent="0.35">
      <c r="L150" s="29"/>
    </row>
    <row r="151" spans="12:12" x14ac:dyDescent="0.35">
      <c r="L151" s="29"/>
    </row>
    <row r="152" spans="12:12" x14ac:dyDescent="0.35">
      <c r="L152" s="29"/>
    </row>
    <row r="153" spans="12:12" x14ac:dyDescent="0.35">
      <c r="L153" s="29"/>
    </row>
    <row r="154" spans="12:12" x14ac:dyDescent="0.35">
      <c r="L154" s="29"/>
    </row>
    <row r="155" spans="12:12" x14ac:dyDescent="0.35">
      <c r="L155" s="29"/>
    </row>
    <row r="156" spans="12:12" x14ac:dyDescent="0.35">
      <c r="L156" s="29"/>
    </row>
    <row r="157" spans="12:12" x14ac:dyDescent="0.35">
      <c r="L157" s="29"/>
    </row>
    <row r="158" spans="12:12" x14ac:dyDescent="0.35">
      <c r="L158" s="29"/>
    </row>
    <row r="159" spans="12:12" x14ac:dyDescent="0.35">
      <c r="L159" s="29"/>
    </row>
    <row r="160" spans="12:12" x14ac:dyDescent="0.35">
      <c r="L160" s="29"/>
    </row>
    <row r="161" spans="12:12" x14ac:dyDescent="0.35">
      <c r="L161" s="29"/>
    </row>
    <row r="162" spans="12:12" x14ac:dyDescent="0.35">
      <c r="L162" s="29"/>
    </row>
    <row r="163" spans="12:12" x14ac:dyDescent="0.35">
      <c r="L163" s="29"/>
    </row>
    <row r="164" spans="12:12" x14ac:dyDescent="0.35">
      <c r="L164" s="29"/>
    </row>
    <row r="165" spans="12:12" x14ac:dyDescent="0.35">
      <c r="L165" s="29"/>
    </row>
    <row r="166" spans="12:12" x14ac:dyDescent="0.35">
      <c r="L166" s="29"/>
    </row>
    <row r="167" spans="12:12" x14ac:dyDescent="0.35">
      <c r="L167" s="29"/>
    </row>
    <row r="168" spans="12:12" x14ac:dyDescent="0.35">
      <c r="L168" s="29"/>
    </row>
    <row r="169" spans="12:12" x14ac:dyDescent="0.35">
      <c r="L169" s="29"/>
    </row>
    <row r="170" spans="12:12" x14ac:dyDescent="0.35">
      <c r="L170" s="29"/>
    </row>
    <row r="171" spans="12:12" x14ac:dyDescent="0.35">
      <c r="L171" s="29"/>
    </row>
    <row r="172" spans="12:12" x14ac:dyDescent="0.35">
      <c r="L172" s="29"/>
    </row>
    <row r="173" spans="12:12" x14ac:dyDescent="0.35">
      <c r="L173" s="29"/>
    </row>
    <row r="174" spans="12:12" x14ac:dyDescent="0.35">
      <c r="L174" s="29"/>
    </row>
    <row r="175" spans="12:12" x14ac:dyDescent="0.35">
      <c r="L175" s="29"/>
    </row>
    <row r="176" spans="12:12" x14ac:dyDescent="0.35">
      <c r="L176" s="29"/>
    </row>
    <row r="177" spans="12:12" x14ac:dyDescent="0.35">
      <c r="L177" s="29"/>
    </row>
    <row r="178" spans="12:12" x14ac:dyDescent="0.35">
      <c r="L178" s="29"/>
    </row>
    <row r="179" spans="12:12" x14ac:dyDescent="0.35">
      <c r="L179" s="29"/>
    </row>
    <row r="180" spans="12:12" x14ac:dyDescent="0.35">
      <c r="L180" s="29"/>
    </row>
    <row r="181" spans="12:12" x14ac:dyDescent="0.35">
      <c r="L181" s="29"/>
    </row>
    <row r="182" spans="12:12" x14ac:dyDescent="0.35">
      <c r="L182" s="29"/>
    </row>
    <row r="183" spans="12:12" x14ac:dyDescent="0.35">
      <c r="L183" s="29"/>
    </row>
    <row r="184" spans="12:12" x14ac:dyDescent="0.35">
      <c r="L184" s="29"/>
    </row>
    <row r="185" spans="12:12" x14ac:dyDescent="0.35">
      <c r="L185" s="29"/>
    </row>
    <row r="186" spans="12:12" x14ac:dyDescent="0.35">
      <c r="L186" s="29"/>
    </row>
    <row r="187" spans="12:12" x14ac:dyDescent="0.35">
      <c r="L187" s="29"/>
    </row>
    <row r="188" spans="12:12" x14ac:dyDescent="0.35">
      <c r="L188" s="29"/>
    </row>
    <row r="189" spans="12:12" x14ac:dyDescent="0.35">
      <c r="L189" s="29"/>
    </row>
    <row r="190" spans="12:12" x14ac:dyDescent="0.35">
      <c r="L190" s="29"/>
    </row>
    <row r="191" spans="12:12" x14ac:dyDescent="0.35">
      <c r="L191" s="29"/>
    </row>
    <row r="192" spans="12:12" x14ac:dyDescent="0.35">
      <c r="L192" s="29"/>
    </row>
    <row r="193" spans="12:12" x14ac:dyDescent="0.35">
      <c r="L193" s="29"/>
    </row>
    <row r="194" spans="12:12" x14ac:dyDescent="0.35">
      <c r="L194" s="29"/>
    </row>
    <row r="195" spans="12:12" x14ac:dyDescent="0.35">
      <c r="L195" s="29"/>
    </row>
    <row r="196" spans="12:12" x14ac:dyDescent="0.35">
      <c r="L196" s="29"/>
    </row>
    <row r="197" spans="12:12" x14ac:dyDescent="0.35">
      <c r="L197" s="29"/>
    </row>
    <row r="198" spans="12:12" x14ac:dyDescent="0.35">
      <c r="L198" s="29"/>
    </row>
    <row r="199" spans="12:12" x14ac:dyDescent="0.35">
      <c r="L199" s="29"/>
    </row>
    <row r="200" spans="12:12" x14ac:dyDescent="0.35">
      <c r="L200" s="29"/>
    </row>
    <row r="201" spans="12:12" x14ac:dyDescent="0.35">
      <c r="L201" s="29"/>
    </row>
    <row r="202" spans="12:12" x14ac:dyDescent="0.35">
      <c r="L202" s="29"/>
    </row>
    <row r="203" spans="12:12" x14ac:dyDescent="0.35">
      <c r="L203" s="29"/>
    </row>
    <row r="204" spans="12:12" x14ac:dyDescent="0.35">
      <c r="L204" s="29"/>
    </row>
    <row r="205" spans="12:12" x14ac:dyDescent="0.35">
      <c r="L205" s="29"/>
    </row>
    <row r="206" spans="12:12" x14ac:dyDescent="0.35">
      <c r="L206" s="29"/>
    </row>
    <row r="207" spans="12:12" x14ac:dyDescent="0.35">
      <c r="L207" s="29"/>
    </row>
    <row r="208" spans="12:12" x14ac:dyDescent="0.35">
      <c r="L208" s="29"/>
    </row>
    <row r="209" spans="12:12" x14ac:dyDescent="0.35">
      <c r="L209" s="29"/>
    </row>
    <row r="210" spans="12:12" x14ac:dyDescent="0.35">
      <c r="L210" s="29"/>
    </row>
    <row r="211" spans="12:12" x14ac:dyDescent="0.35">
      <c r="L211" s="29"/>
    </row>
    <row r="212" spans="12:12" x14ac:dyDescent="0.35">
      <c r="L212" s="29"/>
    </row>
    <row r="213" spans="12:12" x14ac:dyDescent="0.35">
      <c r="L213" s="29"/>
    </row>
    <row r="214" spans="12:12" x14ac:dyDescent="0.35">
      <c r="L214" s="29"/>
    </row>
    <row r="215" spans="12:12" x14ac:dyDescent="0.35">
      <c r="L215" s="29"/>
    </row>
    <row r="216" spans="12:12" x14ac:dyDescent="0.35">
      <c r="L216" s="29"/>
    </row>
    <row r="217" spans="12:12" x14ac:dyDescent="0.35">
      <c r="L217" s="29"/>
    </row>
    <row r="218" spans="12:12" x14ac:dyDescent="0.35">
      <c r="L218" s="29"/>
    </row>
    <row r="219" spans="12:12" x14ac:dyDescent="0.35">
      <c r="L219" s="29"/>
    </row>
    <row r="220" spans="12:12" x14ac:dyDescent="0.35">
      <c r="L220" s="29"/>
    </row>
    <row r="221" spans="12:12" x14ac:dyDescent="0.35">
      <c r="L221" s="29"/>
    </row>
    <row r="222" spans="12:12" x14ac:dyDescent="0.35">
      <c r="L222" s="29"/>
    </row>
    <row r="223" spans="12:12" x14ac:dyDescent="0.35">
      <c r="L223" s="29"/>
    </row>
    <row r="224" spans="12:12" x14ac:dyDescent="0.35">
      <c r="L224" s="29"/>
    </row>
    <row r="225" spans="12:12" x14ac:dyDescent="0.35">
      <c r="L225" s="29"/>
    </row>
    <row r="226" spans="12:12" x14ac:dyDescent="0.35">
      <c r="L226" s="29"/>
    </row>
    <row r="227" spans="12:12" x14ac:dyDescent="0.35">
      <c r="L227" s="29"/>
    </row>
    <row r="228" spans="12:12" x14ac:dyDescent="0.35">
      <c r="L228" s="29"/>
    </row>
    <row r="229" spans="12:12" x14ac:dyDescent="0.35">
      <c r="L229" s="29"/>
    </row>
    <row r="230" spans="12:12" x14ac:dyDescent="0.35">
      <c r="L230" s="29"/>
    </row>
    <row r="231" spans="12:12" x14ac:dyDescent="0.35">
      <c r="L231" s="29"/>
    </row>
    <row r="232" spans="12:12" x14ac:dyDescent="0.35">
      <c r="L232" s="29"/>
    </row>
    <row r="233" spans="12:12" x14ac:dyDescent="0.35">
      <c r="L233" s="29"/>
    </row>
    <row r="234" spans="12:12" x14ac:dyDescent="0.35">
      <c r="L234" s="29"/>
    </row>
    <row r="235" spans="12:12" x14ac:dyDescent="0.35">
      <c r="L235" s="29"/>
    </row>
    <row r="236" spans="12:12" x14ac:dyDescent="0.35">
      <c r="L236" s="29"/>
    </row>
    <row r="237" spans="12:12" x14ac:dyDescent="0.35">
      <c r="L237" s="29"/>
    </row>
    <row r="238" spans="12:12" x14ac:dyDescent="0.35">
      <c r="L238" s="29"/>
    </row>
    <row r="239" spans="12:12" x14ac:dyDescent="0.35">
      <c r="L239" s="29"/>
    </row>
    <row r="240" spans="12:12" x14ac:dyDescent="0.35">
      <c r="L240" s="29"/>
    </row>
    <row r="241" spans="12:12" x14ac:dyDescent="0.35">
      <c r="L241" s="29"/>
    </row>
    <row r="242" spans="12:12" x14ac:dyDescent="0.35">
      <c r="L242" s="29"/>
    </row>
    <row r="243" spans="12:12" x14ac:dyDescent="0.35">
      <c r="L243" s="29"/>
    </row>
    <row r="244" spans="12:12" x14ac:dyDescent="0.35">
      <c r="L244" s="29"/>
    </row>
    <row r="245" spans="12:12" x14ac:dyDescent="0.35">
      <c r="L245" s="29"/>
    </row>
    <row r="246" spans="12:12" x14ac:dyDescent="0.35">
      <c r="L246" s="29"/>
    </row>
    <row r="247" spans="12:12" x14ac:dyDescent="0.35">
      <c r="L247" s="29"/>
    </row>
    <row r="248" spans="12:12" x14ac:dyDescent="0.35">
      <c r="L248" s="29"/>
    </row>
    <row r="249" spans="12:12" x14ac:dyDescent="0.35">
      <c r="L249" s="29"/>
    </row>
    <row r="250" spans="12:12" x14ac:dyDescent="0.35">
      <c r="L250" s="29"/>
    </row>
    <row r="251" spans="12:12" x14ac:dyDescent="0.35">
      <c r="L251" s="29"/>
    </row>
    <row r="252" spans="12:12" x14ac:dyDescent="0.35">
      <c r="L252" s="29"/>
    </row>
    <row r="253" spans="12:12" x14ac:dyDescent="0.35">
      <c r="L253" s="29"/>
    </row>
    <row r="254" spans="12:12" x14ac:dyDescent="0.35">
      <c r="L254" s="29"/>
    </row>
    <row r="255" spans="12:12" x14ac:dyDescent="0.35">
      <c r="L255" s="29"/>
    </row>
    <row r="256" spans="12:12" x14ac:dyDescent="0.35">
      <c r="L256" s="29"/>
    </row>
  </sheetData>
  <conditionalFormatting sqref="H6 G71:H82 G7:H69">
    <cfRule type="cellIs" dxfId="3" priority="5" operator="lessThan">
      <formula>0</formula>
    </cfRule>
  </conditionalFormatting>
  <conditionalFormatting sqref="G84:H84">
    <cfRule type="cellIs" dxfId="2" priority="3" operator="lessThan">
      <formula>0</formula>
    </cfRule>
  </conditionalFormatting>
  <conditionalFormatting sqref="H70">
    <cfRule type="cellIs" dxfId="1" priority="2" operator="lessThan">
      <formula>0</formula>
    </cfRule>
  </conditionalFormatting>
  <conditionalFormatting sqref="G70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&amp;R&amp;G</oddHeader>
  </headerFooter>
  <ignoredErrors>
    <ignoredError sqref="A7 Q7:R13 Q15:R69 Q70:R82 F13:F14 F19 F21:F22 F24:F25 F27 F29:F31 F33:F34 F36:F40 F43:F48 F50:F62 F65:F68 F70:F74 F76 F79:F80 F82" numberStoredAsText="1"/>
    <ignoredError sqref="E19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cp:lastPrinted>2022-01-03T16:08:11Z</cp:lastPrinted>
  <dcterms:created xsi:type="dcterms:W3CDTF">2018-06-28T08:42:52Z</dcterms:created>
  <dcterms:modified xsi:type="dcterms:W3CDTF">2022-03-23T08:47:47Z</dcterms:modified>
</cp:coreProperties>
</file>